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<sst xmlns="http://schemas.openxmlformats.org/spreadsheetml/2006/main" count="434" uniqueCount="190">
  <si>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</si>
  <si>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</si>
  <si>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</si>
  <si>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</si>
  <si>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</si>
  <si>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</si>
  <si>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</si>
  <si>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</si>
  <si>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</si>
  <si>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</si>
  <si>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</si>
  <si>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</si>
  <si>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</si>
  <si>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</si>
  <si>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</si>
  <si>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</si>
  <si>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</si>
  <si>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</si>
  <si>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</si>
  <si>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</si>
  <si>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</si>
  <si>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</si>
  <si>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</si>
  <si>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</si>
  <si>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</si>
  <si>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</si>
  <si>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</si>
  <si>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</si>
  <si>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</si>
  <si>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</si>
  <si>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</si>
  <si>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</si>
  <si>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</si>
  <si>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</si>
  <si>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</si>
  <si>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</si>
  <si>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</si>
  <si>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</si>
  <si>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</si>
  <si>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</si>
  <si>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</si>
  <si>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</si>
  <si>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</si>
  <si>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</si>
  <si>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</si>
  <si>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</si>
  <si>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</si>
  <si>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</si>
  <si>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</si>
  <si>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</si>
  <si>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</si>
  <si>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</si>
  <si>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</si>
  <si>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</si>
  <si>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</si>
  <si>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</si>
  <si>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</si>
  <si>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</si>
  <si>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</si>
  <si>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</si>
  <si>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</si>
  <si>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</si>
  <si>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</si>
  <si>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</si>
  <si>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</si>
  <si>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</si>
  <si>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</si>
  <si>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</si>
  <si>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</si>
  <si>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</si>
  <si>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</si>
  <si>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</si>
  <si>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</si>
  <si>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</si>
  <si>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</si>
  <si>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</si>
  <si>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</si>
  <si>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</si>
  <si>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</si>
  <si>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</si>
  <si>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</si>
  <si>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</si>
  <si>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</si>
  <si>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</si>
  <si>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</si>
  <si>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</si>
  <si>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</si>
  <si>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</si>
  <si>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</si>
  <si>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</si>
  <si>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</si>
  <si>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</si>
  <si>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</si>
  <si>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</si>
  <si>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</si>
  <si>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</si>
  <si>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</si>
  <si>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</si>
  <si>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</si>
  <si>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</si>
  <si>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</si>
  <si>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</si>
  <si>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</si>
  <si>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</si>
  <si>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</si>
  <si>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</si>
  <si>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</si>
  <si>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</si>
  <si>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</si>
  <si>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</si>
  <si>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</si>
  <si>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</si>
  <si>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</si>
  <si>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</si>
  <si>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</si>
  <si>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</si>
  <si>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</si>
  <si>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</si>
  <si>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</si>
  <si>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</si>
  <si>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</si>
  <si>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</si>
  <si>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</si>
  <si>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</si>
  <si>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</si>
  <si>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</si>
  <si>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</si>
  <si>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</si>
  <si>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</si>
  <si>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</si>
  <si>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</si>
  <si>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</si>
  <si>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</si>
  <si>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</si>
  <si>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</si>
  <si>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</si>
  <si>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</si>
  <si>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</si>
  <si>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</si>
  <si>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</si>
  <si>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</si>
  <si>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</si>
  <si>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</si>
  <si>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</si>
  <si>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</si>
  <si>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</si>
  <si>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</si>
  <si>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</si>
  <si>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</si>
  <si>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</si>
  <si>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</si>
  <si>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</si>
  <si>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</si>
  <si>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</si>
  <si>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</si>
  <si>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</si>
  <si>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</si>
  <si>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</si>
  <si>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</si>
  <si>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</si>
  <si>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</si>
  <si>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</si>
  <si>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</si>
  <si>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</si>
  <si>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</si>
  <si>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</si>
  <si>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</si>
  <si>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</si>
  <si>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</si>
  <si>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</si>
  <si>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</si>
  <si>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</si>
  <si>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</si>
  <si>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</si>
  <si>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</si>
  <si>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</si>
  <si>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</si>
  <si>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</si>
  <si>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</si>
  <si>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</si>
  <si>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</si>
  <si>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</si>
  <si>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</si>
  <si>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</si>
  <si>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</si>
  <si>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</si>
  <si>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</si>
  <si>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</si>
  <si>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 xml:space="preserve">                                                                                                                                             urbroj: 2197/02-380-2-20-1     </t>
  </si>
  <si>
    <t>III. REBALANS FINANCIJSKOG PLANA ZA 2020. GODINU                                            klasa:400-02/20-01/07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</si>
</sst>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05875"/>
          <c:w val="0.660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5142650</c:v>
                </c:pt>
                <c:pt idx="3">
                  <c:v>5142650</c:v>
                </c:pt>
                <c:pt idx="14">
                  <c:v>5073387</c:v>
                </c:pt>
                <c:pt idx="16">
                  <c:v>69263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23400</c:v>
                </c:pt>
                <c:pt idx="54">
                  <c:v>5166050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633992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633992</c:v>
                </c:pt>
                <c:pt idx="41">
                  <c:v>576912</c:v>
                </c:pt>
                <c:pt idx="42">
                  <c:v>57080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633992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104578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104578</c:v>
                </c:pt>
                <c:pt idx="41">
                  <c:v>104578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104578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93460</c:v>
                </c:pt>
                <c:pt idx="3">
                  <c:v>93460</c:v>
                </c:pt>
                <c:pt idx="15">
                  <c:v>93460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93460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163925</c:v>
                </c:pt>
                <c:pt idx="3">
                  <c:v>18593</c:v>
                </c:pt>
                <c:pt idx="20">
                  <c:v>7793</c:v>
                </c:pt>
                <c:pt idx="23">
                  <c:v>10800</c:v>
                </c:pt>
                <c:pt idx="28">
                  <c:v>50</c:v>
                </c:pt>
                <c:pt idx="30">
                  <c:v>50</c:v>
                </c:pt>
                <c:pt idx="33">
                  <c:v>145282</c:v>
                </c:pt>
                <c:pt idx="34">
                  <c:v>145282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163925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9994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9994</c:v>
                </c:pt>
                <c:pt idx="36">
                  <c:v>3400</c:v>
                </c:pt>
                <c:pt idx="37">
                  <c:v>6594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35000</c:v>
                </c:pt>
                <c:pt idx="54">
                  <c:v>44994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9">
                  <c:v>0</c:v>
                </c:pt>
                <c:pt idx="50">
                  <c:v>0</c:v>
                </c:pt>
                <c:pt idx="54">
                  <c:v>4000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6148599</c:v>
                </c:pt>
                <c:pt idx="3">
                  <c:v>5254703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5073387</c:v>
                </c:pt>
                <c:pt idx="15">
                  <c:v>93460</c:v>
                </c:pt>
                <c:pt idx="16">
                  <c:v>69263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7793</c:v>
                </c:pt>
                <c:pt idx="21">
                  <c:v>0</c:v>
                </c:pt>
                <c:pt idx="22">
                  <c:v>0</c:v>
                </c:pt>
                <c:pt idx="23">
                  <c:v>10800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145282</c:v>
                </c:pt>
                <c:pt idx="34">
                  <c:v>145282</c:v>
                </c:pt>
                <c:pt idx="35">
                  <c:v>9994</c:v>
                </c:pt>
                <c:pt idx="36">
                  <c:v>3400</c:v>
                </c:pt>
                <c:pt idx="37">
                  <c:v>6594</c:v>
                </c:pt>
                <c:pt idx="38">
                  <c:v>0</c:v>
                </c:pt>
                <c:pt idx="39">
                  <c:v>0</c:v>
                </c:pt>
                <c:pt idx="40">
                  <c:v>738570</c:v>
                </c:pt>
                <c:pt idx="41">
                  <c:v>681490</c:v>
                </c:pt>
                <c:pt idx="42">
                  <c:v>57080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58400</c:v>
                </c:pt>
                <c:pt idx="54">
                  <c:v>6210999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  <c:pt idx="7">
                  <c:v>0</c:v>
                </c:pt>
                <c:pt idx="49">
                  <c:v>0</c:v>
                </c:pt>
              </c:numCache>
            </c:numRef>
          </c:val>
        </c:ser>
        <c:overlap val="-27"/>
        <c:gapWidth val="219"/>
        <c:axId val="14015849"/>
        <c:axId val="59033778"/>
      </c:bar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33778"/>
        <c:crosses val="autoZero"/>
        <c:auto val="1"/>
        <c:lblOffset val="100"/>
        <c:tickLblSkip val="2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195"/>
          <c:w val="0.8712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184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5142650</v>
      </c>
      <c r="D11" s="30">
        <f t="shared" si="0"/>
        <v>633992</v>
      </c>
      <c r="E11" s="30">
        <f t="shared" si="0"/>
        <v>104578</v>
      </c>
      <c r="F11" s="30">
        <f t="shared" si="0"/>
        <v>93460</v>
      </c>
      <c r="G11" s="30">
        <v>163925</v>
      </c>
      <c r="H11" s="30">
        <v>9994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6148599</v>
      </c>
      <c r="M11" s="30"/>
      <c r="N11" s="30"/>
    </row>
    <row r="12" spans="1:14" ht="12.75">
      <c r="A12" s="10">
        <v>63</v>
      </c>
      <c r="B12" s="10" t="s">
        <v>9</v>
      </c>
      <c r="C12" s="30">
        <v>5142650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93460</v>
      </c>
      <c r="G12" s="30">
        <f t="shared" si="1"/>
        <v>18593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5254703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5073387</v>
      </c>
      <c r="D23" s="32"/>
      <c r="E23" s="32"/>
      <c r="F23" s="32"/>
      <c r="G23" s="30"/>
      <c r="H23" s="32"/>
      <c r="I23" s="32"/>
      <c r="J23" s="32"/>
      <c r="K23" s="32"/>
      <c r="L23" s="32">
        <v>5073387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93460</v>
      </c>
      <c r="G24" s="30"/>
      <c r="H24" s="32"/>
      <c r="I24" s="32"/>
      <c r="J24" s="32"/>
      <c r="K24" s="32"/>
      <c r="L24" s="32">
        <f t="shared" si="2"/>
        <v>93460</v>
      </c>
      <c r="M24" s="31"/>
      <c r="N24" s="31"/>
    </row>
    <row r="25" spans="1:14" ht="12.75">
      <c r="A25" s="6">
        <v>63622</v>
      </c>
      <c r="B25" s="6" t="s">
        <v>175</v>
      </c>
      <c r="C25" s="32">
        <v>69263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69263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>
        <v>7793</v>
      </c>
      <c r="H29" s="32"/>
      <c r="I29" s="32"/>
      <c r="J29" s="32"/>
      <c r="K29" s="32"/>
      <c r="L29" s="32">
        <f t="shared" si="2"/>
        <v>7793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>
        <v>10800</v>
      </c>
      <c r="H32" s="32"/>
      <c r="I32" s="32"/>
      <c r="J32" s="32"/>
      <c r="K32" s="32"/>
      <c r="L32" s="32">
        <f t="shared" si="2"/>
        <v>10800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145282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145282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145282</v>
      </c>
      <c r="H43" s="32"/>
      <c r="I43" s="32"/>
      <c r="J43" s="32"/>
      <c r="K43" s="32"/>
      <c r="L43" s="32">
        <f t="shared" si="2"/>
        <v>145282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9994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9994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3400</v>
      </c>
      <c r="I45" s="32"/>
      <c r="J45" s="32"/>
      <c r="K45" s="32"/>
      <c r="L45" s="32">
        <f t="shared" si="2"/>
        <v>3400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6594</v>
      </c>
      <c r="I46" s="32"/>
      <c r="J46" s="32"/>
      <c r="K46" s="32"/>
      <c r="L46" s="32">
        <f t="shared" si="2"/>
        <v>6594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633992</v>
      </c>
      <c r="E49" s="30">
        <f t="shared" si="6"/>
        <v>104578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738570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576912</v>
      </c>
      <c r="E50" s="32">
        <v>104578</v>
      </c>
      <c r="F50" s="32"/>
      <c r="G50" s="32"/>
      <c r="H50" s="32"/>
      <c r="I50" s="32"/>
      <c r="J50" s="32"/>
      <c r="K50" s="32"/>
      <c r="L50" s="32">
        <f t="shared" si="2"/>
        <v>681490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57080</v>
      </c>
      <c r="E51" s="32"/>
      <c r="F51" s="32"/>
      <c r="G51" s="32"/>
      <c r="H51" s="32"/>
      <c r="I51" s="32"/>
      <c r="J51" s="32"/>
      <c r="K51" s="32"/>
      <c r="L51" s="32">
        <f t="shared" si="2"/>
        <v>57080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4000</v>
      </c>
      <c r="K53" s="30">
        <f t="shared" si="7"/>
        <v>0</v>
      </c>
      <c r="L53" s="33">
        <f t="shared" si="2"/>
        <v>4000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4000</v>
      </c>
      <c r="K54" s="30">
        <f t="shared" si="8"/>
        <v>0</v>
      </c>
      <c r="L54" s="33">
        <f t="shared" si="2"/>
        <v>4000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4000</v>
      </c>
      <c r="K55" s="32"/>
      <c r="L55" s="32">
        <f t="shared" si="2"/>
        <v>4000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>
        <v>23400</v>
      </c>
      <c r="D62" s="32"/>
      <c r="E62" s="32"/>
      <c r="F62" s="32"/>
      <c r="G62" s="32"/>
      <c r="H62" s="32">
        <v>35000</v>
      </c>
      <c r="I62" s="32"/>
      <c r="J62" s="32"/>
      <c r="K62" s="32"/>
      <c r="L62" s="32">
        <v>58400</v>
      </c>
      <c r="M62" s="31"/>
      <c r="N62" s="31"/>
    </row>
    <row r="63" spans="1:14" ht="12.75">
      <c r="A63" s="6"/>
      <c r="B63" s="10" t="s">
        <v>132</v>
      </c>
      <c r="C63" s="30">
        <v>5166050</v>
      </c>
      <c r="D63" s="30">
        <v>633992</v>
      </c>
      <c r="E63" s="30">
        <v>104578</v>
      </c>
      <c r="F63" s="30">
        <f>SUM(F11+F53+F58)</f>
        <v>93460</v>
      </c>
      <c r="G63" s="30">
        <v>163925</v>
      </c>
      <c r="H63" s="30">
        <v>44994</v>
      </c>
      <c r="I63" s="30">
        <f>SUM(I11+I53+I58)</f>
        <v>0</v>
      </c>
      <c r="J63" s="30">
        <f>SUM(J11+J53+J58)</f>
        <v>4000</v>
      </c>
      <c r="K63" s="30">
        <f>SUM(K11+K53+K58)</f>
        <v>0</v>
      </c>
      <c r="L63" s="30">
        <v>6210999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576912</v>
      </c>
      <c r="E73" s="30"/>
      <c r="F73" s="30"/>
      <c r="G73" s="30"/>
      <c r="H73" s="30"/>
      <c r="I73" s="30"/>
      <c r="J73" s="30"/>
      <c r="K73" s="30"/>
      <c r="L73" s="30">
        <f>SUM(D73+F73)</f>
        <v>576912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573712</v>
      </c>
      <c r="E79" s="30"/>
      <c r="F79" s="30"/>
      <c r="G79" s="30"/>
      <c r="H79" s="30"/>
      <c r="I79" s="30"/>
      <c r="J79" s="30"/>
      <c r="K79" s="30"/>
      <c r="L79" s="30">
        <f t="shared" si="11"/>
        <v>573712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10420</v>
      </c>
      <c r="E80" s="32"/>
      <c r="F80" s="32"/>
      <c r="G80" s="30"/>
      <c r="H80" s="30"/>
      <c r="I80" s="30"/>
      <c r="J80" s="30"/>
      <c r="K80" s="30"/>
      <c r="L80" s="31">
        <f t="shared" si="11"/>
        <v>10420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550</v>
      </c>
      <c r="E82" s="32"/>
      <c r="F82" s="32"/>
      <c r="G82" s="30"/>
      <c r="H82" s="30"/>
      <c r="I82" s="30"/>
      <c r="J82" s="30"/>
      <c r="K82" s="30"/>
      <c r="L82" s="31">
        <f t="shared" si="11"/>
        <v>550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1500</v>
      </c>
      <c r="E84" s="32"/>
      <c r="F84" s="32"/>
      <c r="G84" s="30"/>
      <c r="H84" s="30"/>
      <c r="I84" s="30"/>
      <c r="J84" s="30"/>
      <c r="K84" s="30"/>
      <c r="L84" s="31">
        <f t="shared" si="11"/>
        <v>1500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24500</v>
      </c>
      <c r="E85" s="32"/>
      <c r="F85" s="32"/>
      <c r="G85" s="30"/>
      <c r="H85" s="30"/>
      <c r="I85" s="30"/>
      <c r="J85" s="30"/>
      <c r="K85" s="30"/>
      <c r="L85" s="31">
        <f t="shared" si="11"/>
        <v>24500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40000</v>
      </c>
      <c r="E87" s="32"/>
      <c r="F87" s="32"/>
      <c r="G87" s="30"/>
      <c r="H87" s="30"/>
      <c r="I87" s="30"/>
      <c r="J87" s="30"/>
      <c r="K87" s="30"/>
      <c r="L87" s="31">
        <f t="shared" si="11"/>
        <v>40000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65000</v>
      </c>
      <c r="E88" s="32"/>
      <c r="F88" s="32"/>
      <c r="G88" s="30"/>
      <c r="H88" s="30"/>
      <c r="I88" s="30"/>
      <c r="J88" s="30"/>
      <c r="K88" s="30"/>
      <c r="L88" s="31">
        <f t="shared" si="11"/>
        <v>65000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400</v>
      </c>
      <c r="E89" s="32"/>
      <c r="F89" s="32"/>
      <c r="G89" s="30"/>
      <c r="H89" s="30"/>
      <c r="I89" s="30"/>
      <c r="J89" s="30"/>
      <c r="K89" s="30"/>
      <c r="L89" s="31">
        <f t="shared" si="11"/>
        <v>400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13000</v>
      </c>
      <c r="E91" s="32"/>
      <c r="F91" s="32"/>
      <c r="G91" s="30"/>
      <c r="H91" s="30"/>
      <c r="I91" s="30"/>
      <c r="J91" s="30"/>
      <c r="K91" s="30"/>
      <c r="L91" s="31">
        <f t="shared" si="11"/>
        <v>13000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2000</v>
      </c>
      <c r="E92" s="32"/>
      <c r="F92" s="32"/>
      <c r="G92" s="32"/>
      <c r="H92" s="32"/>
      <c r="I92" s="32"/>
      <c r="J92" s="32"/>
      <c r="K92" s="32"/>
      <c r="L92" s="31">
        <f t="shared" si="11"/>
        <v>2000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3680</v>
      </c>
      <c r="E94" s="32"/>
      <c r="F94" s="32"/>
      <c r="G94" s="32"/>
      <c r="H94" s="32"/>
      <c r="I94" s="32"/>
      <c r="J94" s="32"/>
      <c r="K94" s="32"/>
      <c r="L94" s="31">
        <f t="shared" si="11"/>
        <v>3680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9000</v>
      </c>
      <c r="E95" s="32"/>
      <c r="F95" s="32"/>
      <c r="G95" s="32"/>
      <c r="H95" s="32"/>
      <c r="I95" s="32"/>
      <c r="J95" s="32"/>
      <c r="K95" s="32"/>
      <c r="L95" s="31">
        <f t="shared" si="11"/>
        <v>9000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1900</v>
      </c>
      <c r="E96" s="32"/>
      <c r="F96" s="32"/>
      <c r="G96" s="32"/>
      <c r="H96" s="32"/>
      <c r="I96" s="32"/>
      <c r="J96" s="32"/>
      <c r="K96" s="32"/>
      <c r="L96" s="31">
        <f t="shared" si="11"/>
        <v>1900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>
        <v>321488</v>
      </c>
      <c r="E97" s="32"/>
      <c r="F97" s="32"/>
      <c r="G97" s="32"/>
      <c r="H97" s="32"/>
      <c r="I97" s="32"/>
      <c r="J97" s="32"/>
      <c r="K97" s="32"/>
      <c r="L97" s="31">
        <f t="shared" si="11"/>
        <v>321488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20774</v>
      </c>
      <c r="E98" s="32"/>
      <c r="F98" s="32"/>
      <c r="G98" s="32"/>
      <c r="H98" s="32"/>
      <c r="I98" s="32"/>
      <c r="J98" s="32"/>
      <c r="K98" s="32"/>
      <c r="L98" s="31">
        <f t="shared" si="11"/>
        <v>20774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24500</v>
      </c>
      <c r="E100" s="32"/>
      <c r="F100" s="32"/>
      <c r="G100" s="32"/>
      <c r="H100" s="32"/>
      <c r="I100" s="32"/>
      <c r="J100" s="32"/>
      <c r="K100" s="32"/>
      <c r="L100" s="31">
        <f t="shared" si="11"/>
        <v>24500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1000</v>
      </c>
      <c r="E102" s="32"/>
      <c r="F102" s="32"/>
      <c r="G102" s="32"/>
      <c r="H102" s="32"/>
      <c r="I102" s="32"/>
      <c r="J102" s="32"/>
      <c r="K102" s="32"/>
      <c r="L102" s="31">
        <f t="shared" si="11"/>
        <v>1000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4400</v>
      </c>
      <c r="E103" s="32"/>
      <c r="F103" s="32"/>
      <c r="G103" s="32"/>
      <c r="H103" s="32"/>
      <c r="I103" s="32"/>
      <c r="J103" s="32"/>
      <c r="K103" s="32"/>
      <c r="L103" s="31">
        <f t="shared" si="11"/>
        <v>4400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13000</v>
      </c>
      <c r="E107" s="32"/>
      <c r="F107" s="32"/>
      <c r="G107" s="32"/>
      <c r="H107" s="32"/>
      <c r="I107" s="32"/>
      <c r="J107" s="32"/>
      <c r="K107" s="32"/>
      <c r="L107" s="31">
        <f t="shared" si="11"/>
        <v>13000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0</v>
      </c>
      <c r="E108" s="32"/>
      <c r="F108" s="32"/>
      <c r="G108" s="32"/>
      <c r="H108" s="32"/>
      <c r="I108" s="32"/>
      <c r="J108" s="32"/>
      <c r="K108" s="32"/>
      <c r="L108" s="31">
        <f t="shared" si="11"/>
        <v>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0</v>
      </c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10000</v>
      </c>
      <c r="E111" s="32"/>
      <c r="F111" s="32"/>
      <c r="G111" s="32"/>
      <c r="H111" s="32"/>
      <c r="I111" s="32"/>
      <c r="J111" s="32"/>
      <c r="K111" s="32"/>
      <c r="L111" s="31">
        <f t="shared" si="11"/>
        <v>10000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200</v>
      </c>
      <c r="E113" s="32"/>
      <c r="F113" s="32"/>
      <c r="G113" s="32"/>
      <c r="H113" s="32"/>
      <c r="I113" s="32"/>
      <c r="J113" s="32"/>
      <c r="K113" s="32"/>
      <c r="L113" s="31">
        <f t="shared" si="11"/>
        <v>200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1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6400</v>
      </c>
      <c r="E116" s="32"/>
      <c r="F116" s="32"/>
      <c r="G116" s="32"/>
      <c r="H116" s="32"/>
      <c r="I116" s="32"/>
      <c r="J116" s="32"/>
      <c r="K116" s="32"/>
      <c r="L116" s="31">
        <f t="shared" si="11"/>
        <v>6400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3200</v>
      </c>
      <c r="E117" s="30"/>
      <c r="F117" s="30"/>
      <c r="G117" s="30"/>
      <c r="H117" s="30"/>
      <c r="I117" s="30"/>
      <c r="J117" s="30"/>
      <c r="K117" s="30"/>
      <c r="L117" s="30">
        <f t="shared" si="11"/>
        <v>3200</v>
      </c>
      <c r="M117" s="30">
        <v>3000</v>
      </c>
      <c r="N117" s="30">
        <v>3000</v>
      </c>
    </row>
    <row r="118" spans="1:14" ht="12.75">
      <c r="A118" s="6">
        <v>34311</v>
      </c>
      <c r="B118" s="6" t="s">
        <v>64</v>
      </c>
      <c r="C118" s="32"/>
      <c r="D118" s="32">
        <v>3200</v>
      </c>
      <c r="E118" s="32"/>
      <c r="F118" s="32"/>
      <c r="G118" s="32"/>
      <c r="H118" s="32"/>
      <c r="I118" s="32"/>
      <c r="J118" s="32"/>
      <c r="K118" s="32"/>
      <c r="L118" s="31">
        <f t="shared" si="11"/>
        <v>3200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576912</v>
      </c>
      <c r="E122" s="30"/>
      <c r="F122" s="30"/>
      <c r="G122" s="30"/>
      <c r="H122" s="30"/>
      <c r="I122" s="30"/>
      <c r="J122" s="30"/>
      <c r="K122" s="30"/>
      <c r="L122" s="30">
        <v>560029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57080</v>
      </c>
      <c r="E129" s="30"/>
      <c r="F129" s="32"/>
      <c r="G129" s="32"/>
      <c r="H129" s="32"/>
      <c r="I129" s="32"/>
      <c r="J129" s="32"/>
      <c r="K129" s="32"/>
      <c r="L129" s="33">
        <v>57080</v>
      </c>
      <c r="M129" s="33">
        <v>0</v>
      </c>
      <c r="N129" s="33">
        <v>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57080</v>
      </c>
      <c r="E130" s="30"/>
      <c r="F130" s="32"/>
      <c r="G130" s="32"/>
      <c r="H130" s="32"/>
      <c r="I130" s="32"/>
      <c r="J130" s="32"/>
      <c r="K130" s="32"/>
      <c r="L130" s="33">
        <v>57080</v>
      </c>
      <c r="M130" s="33">
        <v>0</v>
      </c>
      <c r="N130" s="33">
        <v>0</v>
      </c>
    </row>
    <row r="131" spans="1:14" ht="12.75">
      <c r="A131" s="6">
        <v>42273</v>
      </c>
      <c r="B131" s="6" t="s">
        <v>100</v>
      </c>
      <c r="C131" s="32"/>
      <c r="D131" s="32">
        <v>56787</v>
      </c>
      <c r="E131" s="32"/>
      <c r="F131" s="32"/>
      <c r="G131" s="32"/>
      <c r="H131" s="32"/>
      <c r="I131" s="32"/>
      <c r="J131" s="32"/>
      <c r="K131" s="32"/>
      <c r="L131" s="31">
        <v>56787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293</v>
      </c>
      <c r="E132" s="32"/>
      <c r="F132" s="32"/>
      <c r="G132" s="32"/>
      <c r="H132" s="32"/>
      <c r="I132" s="32"/>
      <c r="J132" s="32"/>
      <c r="K132" s="32"/>
      <c r="L132" s="31">
        <v>293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57080</v>
      </c>
      <c r="E134" s="30"/>
      <c r="F134" s="32"/>
      <c r="G134" s="32"/>
      <c r="H134" s="32"/>
      <c r="I134" s="32"/>
      <c r="J134" s="32"/>
      <c r="K134" s="32"/>
      <c r="L134" s="33">
        <v>57080</v>
      </c>
      <c r="M134" s="33">
        <v>0</v>
      </c>
      <c r="N134" s="33">
        <v>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633992</v>
      </c>
      <c r="E152" s="30"/>
      <c r="F152" s="32"/>
      <c r="G152" s="32"/>
      <c r="H152" s="32"/>
      <c r="I152" s="32"/>
      <c r="J152" s="32"/>
      <c r="K152" s="32"/>
      <c r="L152" s="33">
        <v>582316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f>SUM(C166+C172+C219)</f>
        <v>5084433</v>
      </c>
      <c r="D165" s="30"/>
      <c r="E165" s="30">
        <v>98616</v>
      </c>
      <c r="F165" s="30">
        <f aca="true" t="shared" si="13" ref="F165:K165">SUM(F166+F172+F219)</f>
        <v>12240</v>
      </c>
      <c r="G165" s="30">
        <f t="shared" si="13"/>
        <v>140176</v>
      </c>
      <c r="H165" s="30">
        <f t="shared" si="13"/>
        <v>44994</v>
      </c>
      <c r="I165" s="30">
        <f t="shared" si="13"/>
        <v>0</v>
      </c>
      <c r="J165" s="30">
        <f t="shared" si="13"/>
        <v>0</v>
      </c>
      <c r="K165" s="30">
        <f t="shared" si="13"/>
        <v>0</v>
      </c>
      <c r="L165" s="30">
        <v>5418995</v>
      </c>
      <c r="M165" s="30"/>
      <c r="N165" s="30"/>
    </row>
    <row r="166" spans="1:14" ht="12.75">
      <c r="A166" s="10">
        <v>31</v>
      </c>
      <c r="B166" s="10" t="s">
        <v>27</v>
      </c>
      <c r="C166" s="30">
        <f>SUM(C167:C171)</f>
        <v>4821170</v>
      </c>
      <c r="D166" s="30"/>
      <c r="E166" s="30"/>
      <c r="F166" s="30">
        <f aca="true" t="shared" si="14" ref="F166:K166">SUM(F167:F171)</f>
        <v>0</v>
      </c>
      <c r="G166" s="30"/>
      <c r="H166" s="30">
        <f t="shared" si="14"/>
        <v>0</v>
      </c>
      <c r="I166" s="30">
        <f t="shared" si="14"/>
        <v>0</v>
      </c>
      <c r="J166" s="30">
        <f t="shared" si="14"/>
        <v>0</v>
      </c>
      <c r="K166" s="30">
        <f t="shared" si="14"/>
        <v>0</v>
      </c>
      <c r="L166" s="30">
        <f aca="true" t="shared" si="15" ref="L166:L229">SUM(C166+E166+G166+H166+I166+J166+K166)</f>
        <v>4821170</v>
      </c>
      <c r="M166" s="30"/>
      <c r="N166" s="30"/>
    </row>
    <row r="167" spans="1:14" ht="12.75">
      <c r="A167" s="6">
        <v>31111</v>
      </c>
      <c r="B167" s="6" t="s">
        <v>28</v>
      </c>
      <c r="C167" s="32">
        <v>3898000</v>
      </c>
      <c r="D167" s="32"/>
      <c r="E167" s="32"/>
      <c r="F167" s="32"/>
      <c r="G167" s="30"/>
      <c r="H167" s="30"/>
      <c r="I167" s="30"/>
      <c r="J167" s="30"/>
      <c r="K167" s="30"/>
      <c r="L167" s="30">
        <v>3898000</v>
      </c>
      <c r="M167" s="32"/>
      <c r="N167" s="32"/>
    </row>
    <row r="168" spans="1:14" ht="12.75">
      <c r="A168" s="6">
        <v>31219</v>
      </c>
      <c r="B168" s="6" t="s">
        <v>29</v>
      </c>
      <c r="C168" s="32">
        <v>280000</v>
      </c>
      <c r="D168" s="32"/>
      <c r="E168" s="32"/>
      <c r="F168" s="32"/>
      <c r="G168" s="30"/>
      <c r="H168" s="30"/>
      <c r="I168" s="30"/>
      <c r="J168" s="30"/>
      <c r="K168" s="30"/>
      <c r="L168" s="30">
        <v>280000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5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643170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5"/>
        <v>643170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5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263263</v>
      </c>
      <c r="D172" s="30">
        <f aca="true" t="shared" si="16" ref="D172:K172">SUM(D173:D218)</f>
        <v>0</v>
      </c>
      <c r="E172" s="30">
        <v>50616</v>
      </c>
      <c r="F172" s="30">
        <v>12240</v>
      </c>
      <c r="G172" s="30">
        <v>140176</v>
      </c>
      <c r="H172" s="30">
        <f t="shared" si="16"/>
        <v>44994</v>
      </c>
      <c r="I172" s="30">
        <f t="shared" si="16"/>
        <v>0</v>
      </c>
      <c r="J172" s="30">
        <f t="shared" si="16"/>
        <v>0</v>
      </c>
      <c r="K172" s="30">
        <f t="shared" si="16"/>
        <v>0</v>
      </c>
      <c r="L172" s="30">
        <v>521779</v>
      </c>
      <c r="M172" s="30"/>
      <c r="N172" s="30"/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1236</v>
      </c>
      <c r="F173" s="31">
        <v>0</v>
      </c>
      <c r="G173" s="31"/>
      <c r="H173" s="31"/>
      <c r="I173" s="31"/>
      <c r="J173" s="31"/>
      <c r="K173" s="31"/>
      <c r="L173" s="30">
        <v>1236</v>
      </c>
      <c r="M173" s="32"/>
      <c r="N173" s="32"/>
    </row>
    <row r="174" spans="1:14" ht="12.75">
      <c r="A174" s="6">
        <v>32121</v>
      </c>
      <c r="B174" s="6" t="s">
        <v>81</v>
      </c>
      <c r="C174" s="31">
        <v>176000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5"/>
        <v>176000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5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5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5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8082</v>
      </c>
      <c r="D178" s="31"/>
      <c r="E178" s="31"/>
      <c r="F178" s="31"/>
      <c r="G178" s="31">
        <v>5000</v>
      </c>
      <c r="H178" s="31">
        <v>1515</v>
      </c>
      <c r="I178" s="31"/>
      <c r="J178" s="31"/>
      <c r="K178" s="31"/>
      <c r="L178" s="30">
        <f t="shared" si="15"/>
        <v>14597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41730</v>
      </c>
      <c r="F179" s="31">
        <v>18610</v>
      </c>
      <c r="G179" s="31">
        <v>107776</v>
      </c>
      <c r="H179" s="31"/>
      <c r="I179" s="31"/>
      <c r="J179" s="31"/>
      <c r="K179" s="31"/>
      <c r="L179" s="30">
        <v>168116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5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5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5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5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9438</v>
      </c>
      <c r="F184" s="31"/>
      <c r="G184" s="31"/>
      <c r="H184" s="31">
        <v>0</v>
      </c>
      <c r="I184" s="31"/>
      <c r="J184" s="31"/>
      <c r="K184" s="31"/>
      <c r="L184" s="30">
        <f t="shared" si="15"/>
        <v>9438</v>
      </c>
      <c r="M184" s="32"/>
      <c r="N184" s="32"/>
    </row>
    <row r="185" spans="1:14" ht="12.75">
      <c r="A185" s="6">
        <v>32251</v>
      </c>
      <c r="B185" s="6" t="s">
        <v>43</v>
      </c>
      <c r="C185" s="31">
        <v>2770</v>
      </c>
      <c r="D185" s="31"/>
      <c r="E185" s="31"/>
      <c r="F185" s="31"/>
      <c r="G185" s="31">
        <v>2400</v>
      </c>
      <c r="H185" s="31"/>
      <c r="I185" s="31"/>
      <c r="J185" s="31"/>
      <c r="K185" s="31"/>
      <c r="L185" s="30">
        <f t="shared" si="15"/>
        <v>5170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5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5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5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5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300</v>
      </c>
      <c r="F190" s="31">
        <v>0</v>
      </c>
      <c r="G190" s="31"/>
      <c r="H190" s="31"/>
      <c r="I190" s="31"/>
      <c r="J190" s="31"/>
      <c r="K190" s="31"/>
      <c r="L190" s="30">
        <v>300</v>
      </c>
      <c r="M190" s="32"/>
      <c r="N190" s="32"/>
    </row>
    <row r="191" spans="1:14" ht="12.75">
      <c r="A191" s="6">
        <v>32329</v>
      </c>
      <c r="B191" s="6" t="s">
        <v>47</v>
      </c>
      <c r="C191" s="31">
        <v>4000</v>
      </c>
      <c r="D191" s="31"/>
      <c r="E191" s="31">
        <v>5344</v>
      </c>
      <c r="F191" s="31"/>
      <c r="G191" s="31">
        <v>9668</v>
      </c>
      <c r="H191" s="31">
        <v>41791</v>
      </c>
      <c r="I191" s="31"/>
      <c r="J191" s="31"/>
      <c r="K191" s="31"/>
      <c r="L191" s="30">
        <f t="shared" si="15"/>
        <v>60803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5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+C17226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5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>
        <v>2188</v>
      </c>
      <c r="D194" s="31"/>
      <c r="E194" s="31"/>
      <c r="F194" s="31"/>
      <c r="G194" s="31"/>
      <c r="H194" s="31"/>
      <c r="I194" s="31"/>
      <c r="J194" s="31"/>
      <c r="K194" s="31"/>
      <c r="L194" s="30">
        <f t="shared" si="15"/>
        <v>2188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5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5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5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14580</v>
      </c>
      <c r="F198" s="31"/>
      <c r="G198" s="31"/>
      <c r="H198" s="31"/>
      <c r="I198" s="31"/>
      <c r="J198" s="31"/>
      <c r="K198" s="31"/>
      <c r="L198" s="30">
        <v>14580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5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5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5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0</v>
      </c>
      <c r="H206" s="31"/>
      <c r="I206" s="31"/>
      <c r="J206" s="31"/>
      <c r="K206" s="31"/>
      <c r="L206" s="30">
        <f t="shared" si="15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5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10875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5"/>
        <v>10875</v>
      </c>
      <c r="M208" s="32"/>
      <c r="N208" s="32"/>
    </row>
    <row r="209" spans="1:14" ht="12.75">
      <c r="A209" s="6">
        <v>32999</v>
      </c>
      <c r="B209" s="6" t="s">
        <v>62</v>
      </c>
      <c r="C209" s="31">
        <v>4014</v>
      </c>
      <c r="D209" s="31"/>
      <c r="E209" s="31"/>
      <c r="F209" s="31"/>
      <c r="G209" s="31">
        <v>15332</v>
      </c>
      <c r="H209" s="31">
        <v>1688</v>
      </c>
      <c r="I209" s="31"/>
      <c r="J209" s="31"/>
      <c r="K209" s="31"/>
      <c r="L209" s="30">
        <f t="shared" si="15"/>
        <v>21034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5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5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5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5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5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55334</v>
      </c>
      <c r="D215" s="31"/>
      <c r="E215" s="31">
        <v>31950</v>
      </c>
      <c r="F215" s="31">
        <v>74850</v>
      </c>
      <c r="G215" s="31"/>
      <c r="H215" s="31"/>
      <c r="I215" s="31"/>
      <c r="J215" s="31"/>
      <c r="K215" s="31"/>
      <c r="L215" s="30">
        <v>162134</v>
      </c>
      <c r="M215" s="32"/>
      <c r="N215" s="32"/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5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5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5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7" ref="E219:K219">SUM(E220:E222)</f>
        <v>0</v>
      </c>
      <c r="F219" s="30">
        <f>SUM(F220:F222)</f>
        <v>0</v>
      </c>
      <c r="G219" s="30">
        <f t="shared" si="17"/>
        <v>0</v>
      </c>
      <c r="H219" s="30">
        <f t="shared" si="17"/>
        <v>0</v>
      </c>
      <c r="I219" s="30">
        <f t="shared" si="17"/>
        <v>0</v>
      </c>
      <c r="J219" s="30">
        <f t="shared" si="17"/>
        <v>0</v>
      </c>
      <c r="K219" s="30">
        <f t="shared" si="17"/>
        <v>0</v>
      </c>
      <c r="L219" s="30">
        <f t="shared" si="15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5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5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5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81617</v>
      </c>
      <c r="D223" s="30">
        <f aca="true" t="shared" si="18" ref="D223:K223">SUM(D224:D224)</f>
        <v>0</v>
      </c>
      <c r="E223" s="30">
        <f t="shared" si="18"/>
        <v>0</v>
      </c>
      <c r="F223" s="30">
        <f t="shared" si="18"/>
        <v>0</v>
      </c>
      <c r="G223" s="30">
        <f t="shared" si="18"/>
        <v>23749</v>
      </c>
      <c r="H223" s="30">
        <f t="shared" si="18"/>
        <v>0</v>
      </c>
      <c r="I223" s="30">
        <f t="shared" si="18"/>
        <v>0</v>
      </c>
      <c r="J223" s="30">
        <f t="shared" si="18"/>
        <v>4000</v>
      </c>
      <c r="K223" s="30">
        <f t="shared" si="18"/>
        <v>0</v>
      </c>
      <c r="L223" s="30">
        <f t="shared" si="15"/>
        <v>109366</v>
      </c>
      <c r="M223" s="30">
        <v>26000</v>
      </c>
      <c r="N223" s="30">
        <v>26000</v>
      </c>
    </row>
    <row r="224" spans="1:14" ht="12.75">
      <c r="A224" s="10">
        <v>42</v>
      </c>
      <c r="B224" s="10" t="s">
        <v>121</v>
      </c>
      <c r="C224" s="30">
        <f>SUM(C225:C229)</f>
        <v>81617</v>
      </c>
      <c r="D224" s="30"/>
      <c r="E224" s="30">
        <f aca="true" t="shared" si="19" ref="E224:K224">SUM(E225:E229)</f>
        <v>0</v>
      </c>
      <c r="F224" s="30">
        <f>SUM(F225:F229)</f>
        <v>0</v>
      </c>
      <c r="G224" s="30">
        <f t="shared" si="19"/>
        <v>23749</v>
      </c>
      <c r="H224" s="30">
        <f t="shared" si="19"/>
        <v>0</v>
      </c>
      <c r="I224" s="30">
        <f t="shared" si="19"/>
        <v>0</v>
      </c>
      <c r="J224" s="30">
        <f t="shared" si="19"/>
        <v>4000</v>
      </c>
      <c r="K224" s="30">
        <f t="shared" si="19"/>
        <v>0</v>
      </c>
      <c r="L224" s="30">
        <f t="shared" si="15"/>
        <v>109366</v>
      </c>
      <c r="M224" s="30">
        <v>26000</v>
      </c>
      <c r="N224" s="30">
        <v>26000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5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>
        <v>32963</v>
      </c>
      <c r="D226" s="32"/>
      <c r="E226" s="32"/>
      <c r="F226" s="32"/>
      <c r="G226" s="32">
        <v>23749</v>
      </c>
      <c r="H226" s="32">
        <v>0</v>
      </c>
      <c r="I226" s="32"/>
      <c r="J226" s="32">
        <v>4000</v>
      </c>
      <c r="K226" s="32"/>
      <c r="L226" s="30">
        <f t="shared" si="15"/>
        <v>60712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5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48654</v>
      </c>
      <c r="D228" s="32"/>
      <c r="E228" s="32"/>
      <c r="F228" s="32"/>
      <c r="G228" s="32"/>
      <c r="H228" s="32">
        <v>0</v>
      </c>
      <c r="I228" s="32">
        <v>0</v>
      </c>
      <c r="J228" s="32"/>
      <c r="K228" s="32"/>
      <c r="L228" s="30">
        <f t="shared" si="15"/>
        <v>48654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5"/>
        <v>0</v>
      </c>
      <c r="M229" s="32"/>
      <c r="N229" s="32"/>
    </row>
    <row r="230" spans="1:14" ht="12.75">
      <c r="A230" s="24" t="s">
        <v>127</v>
      </c>
      <c r="B230" s="16"/>
      <c r="C230" s="30">
        <f>SUM(C165+C223)</f>
        <v>5166050</v>
      </c>
      <c r="D230" s="30"/>
      <c r="E230" s="30">
        <v>104578</v>
      </c>
      <c r="F230" s="30">
        <v>93460</v>
      </c>
      <c r="G230" s="30">
        <f>SUM(G165+G223)</f>
        <v>163925</v>
      </c>
      <c r="H230" s="30">
        <f>SUM(H165+H223)</f>
        <v>44994</v>
      </c>
      <c r="I230" s="30">
        <f>SUM(I165+I223)</f>
        <v>0</v>
      </c>
      <c r="J230" s="30">
        <f>SUM(J165+J223)</f>
        <v>4000</v>
      </c>
      <c r="K230" s="30">
        <f>SUM(K165+K223)</f>
        <v>0</v>
      </c>
      <c r="L230" s="30">
        <v>5521372</v>
      </c>
      <c r="M230" s="30">
        <v>5415945</v>
      </c>
      <c r="N230" s="30">
        <v>5415945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20" ref="C232:K232">SUM(C152+C230)</f>
        <v>5166050</v>
      </c>
      <c r="D232" s="37">
        <v>633992</v>
      </c>
      <c r="E232" s="37">
        <v>104578</v>
      </c>
      <c r="F232" s="37">
        <v>93460</v>
      </c>
      <c r="G232" s="37">
        <v>163925</v>
      </c>
      <c r="H232" s="37">
        <f t="shared" si="20"/>
        <v>44994</v>
      </c>
      <c r="I232" s="37">
        <f t="shared" si="20"/>
        <v>0</v>
      </c>
      <c r="J232" s="37">
        <f t="shared" si="20"/>
        <v>4000</v>
      </c>
      <c r="K232" s="37">
        <f t="shared" si="20"/>
        <v>0</v>
      </c>
      <c r="L232" s="37">
        <v>6210999</v>
      </c>
      <c r="M232" s="37"/>
      <c r="N232" s="38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1" ref="D240:N240">SUM(D241+D246+D284)</f>
        <v>0</v>
      </c>
      <c r="E240" s="30">
        <f t="shared" si="21"/>
        <v>0</v>
      </c>
      <c r="F240" s="30">
        <f t="shared" si="21"/>
        <v>0</v>
      </c>
      <c r="G240" s="30">
        <f t="shared" si="21"/>
        <v>0</v>
      </c>
      <c r="H240" s="30">
        <f t="shared" si="21"/>
        <v>0</v>
      </c>
      <c r="I240" s="30">
        <f t="shared" si="21"/>
        <v>0</v>
      </c>
      <c r="J240" s="30">
        <f t="shared" si="21"/>
        <v>0</v>
      </c>
      <c r="K240" s="30">
        <f t="shared" si="21"/>
        <v>0</v>
      </c>
      <c r="L240" s="30">
        <f t="shared" si="21"/>
        <v>0</v>
      </c>
      <c r="M240" s="30">
        <f t="shared" si="21"/>
        <v>0</v>
      </c>
      <c r="N240" s="30">
        <f t="shared" si="21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2" ref="D241:N241">SUM(D242:D245)</f>
        <v>0</v>
      </c>
      <c r="E241" s="30">
        <f t="shared" si="22"/>
        <v>0</v>
      </c>
      <c r="F241" s="30">
        <f t="shared" si="22"/>
        <v>0</v>
      </c>
      <c r="G241" s="30">
        <f t="shared" si="22"/>
        <v>0</v>
      </c>
      <c r="H241" s="30">
        <f t="shared" si="22"/>
        <v>0</v>
      </c>
      <c r="I241" s="30">
        <f t="shared" si="22"/>
        <v>0</v>
      </c>
      <c r="J241" s="30">
        <f t="shared" si="22"/>
        <v>0</v>
      </c>
      <c r="K241" s="30">
        <f t="shared" si="22"/>
        <v>0</v>
      </c>
      <c r="L241" s="30">
        <f t="shared" si="22"/>
        <v>0</v>
      </c>
      <c r="M241" s="30">
        <f t="shared" si="22"/>
        <v>0</v>
      </c>
      <c r="N241" s="30">
        <f t="shared" si="22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3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3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3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3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4" ref="D246:N246">SUM(D247:D283)</f>
        <v>0</v>
      </c>
      <c r="E246" s="30">
        <f t="shared" si="24"/>
        <v>0</v>
      </c>
      <c r="F246" s="30">
        <f t="shared" si="24"/>
        <v>0</v>
      </c>
      <c r="G246" s="30">
        <f t="shared" si="24"/>
        <v>0</v>
      </c>
      <c r="H246" s="30">
        <f t="shared" si="24"/>
        <v>0</v>
      </c>
      <c r="I246" s="30">
        <f t="shared" si="24"/>
        <v>0</v>
      </c>
      <c r="J246" s="30">
        <f t="shared" si="24"/>
        <v>0</v>
      </c>
      <c r="K246" s="30">
        <f t="shared" si="24"/>
        <v>0</v>
      </c>
      <c r="L246" s="30">
        <f t="shared" si="24"/>
        <v>0</v>
      </c>
      <c r="M246" s="30">
        <f t="shared" si="24"/>
        <v>0</v>
      </c>
      <c r="N246" s="30">
        <f t="shared" si="24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3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3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3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3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3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3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3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3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3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3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3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3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3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3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3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3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3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3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3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3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3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3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3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3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3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3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3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3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3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3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3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3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3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3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3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3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3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5" ref="D284:N284">SUM(D285:D287)</f>
        <v>0</v>
      </c>
      <c r="E284" s="30">
        <f t="shared" si="25"/>
        <v>0</v>
      </c>
      <c r="F284" s="30">
        <f t="shared" si="25"/>
        <v>0</v>
      </c>
      <c r="G284" s="30">
        <f t="shared" si="25"/>
        <v>0</v>
      </c>
      <c r="H284" s="30">
        <f t="shared" si="25"/>
        <v>0</v>
      </c>
      <c r="I284" s="30">
        <f t="shared" si="25"/>
        <v>0</v>
      </c>
      <c r="J284" s="30">
        <f t="shared" si="25"/>
        <v>0</v>
      </c>
      <c r="K284" s="30">
        <f t="shared" si="25"/>
        <v>0</v>
      </c>
      <c r="L284" s="30">
        <f t="shared" si="25"/>
        <v>0</v>
      </c>
      <c r="M284" s="30">
        <f t="shared" si="25"/>
        <v>0</v>
      </c>
      <c r="N284" s="30">
        <f t="shared" si="25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3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3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3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6" ref="D288:N288">SUM(D289+Q291)</f>
        <v>0</v>
      </c>
      <c r="E288" s="30">
        <f t="shared" si="26"/>
        <v>0</v>
      </c>
      <c r="F288" s="30">
        <f t="shared" si="26"/>
        <v>0</v>
      </c>
      <c r="G288" s="30">
        <f t="shared" si="26"/>
        <v>0</v>
      </c>
      <c r="H288" s="30">
        <f t="shared" si="26"/>
        <v>0</v>
      </c>
      <c r="I288" s="30">
        <f t="shared" si="26"/>
        <v>0</v>
      </c>
      <c r="J288" s="30">
        <f t="shared" si="26"/>
        <v>0</v>
      </c>
      <c r="K288" s="30">
        <f t="shared" si="26"/>
        <v>0</v>
      </c>
      <c r="L288" s="30">
        <f t="shared" si="26"/>
        <v>0</v>
      </c>
      <c r="M288" s="30">
        <f t="shared" si="26"/>
        <v>0</v>
      </c>
      <c r="N288" s="30">
        <f t="shared" si="26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7" ref="D289:N289">SUM(D290:D294)</f>
        <v>0</v>
      </c>
      <c r="E289" s="30">
        <f t="shared" si="27"/>
        <v>0</v>
      </c>
      <c r="F289" s="30">
        <f t="shared" si="27"/>
        <v>0</v>
      </c>
      <c r="G289" s="30">
        <f t="shared" si="27"/>
        <v>0</v>
      </c>
      <c r="H289" s="30">
        <f t="shared" si="27"/>
        <v>0</v>
      </c>
      <c r="I289" s="30">
        <f t="shared" si="27"/>
        <v>0</v>
      </c>
      <c r="J289" s="30">
        <f t="shared" si="27"/>
        <v>0</v>
      </c>
      <c r="K289" s="30">
        <f t="shared" si="27"/>
        <v>0</v>
      </c>
      <c r="L289" s="30">
        <f t="shared" si="27"/>
        <v>0</v>
      </c>
      <c r="M289" s="30">
        <f t="shared" si="27"/>
        <v>0</v>
      </c>
      <c r="N289" s="30">
        <f t="shared" si="27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3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3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3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3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3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8" ref="D295:N295">SUM(D240+D288)</f>
        <v>0</v>
      </c>
      <c r="E295" s="30">
        <f t="shared" si="28"/>
        <v>0</v>
      </c>
      <c r="F295" s="30">
        <f t="shared" si="28"/>
        <v>0</v>
      </c>
      <c r="G295" s="30">
        <f t="shared" si="28"/>
        <v>0</v>
      </c>
      <c r="H295" s="30">
        <f t="shared" si="28"/>
        <v>0</v>
      </c>
      <c r="I295" s="30">
        <f t="shared" si="28"/>
        <v>0</v>
      </c>
      <c r="J295" s="30">
        <f t="shared" si="28"/>
        <v>0</v>
      </c>
      <c r="K295" s="30">
        <f t="shared" si="28"/>
        <v>0</v>
      </c>
      <c r="L295" s="30">
        <f t="shared" si="28"/>
        <v>0</v>
      </c>
      <c r="M295" s="30">
        <f t="shared" si="28"/>
        <v>0</v>
      </c>
      <c r="N295" s="30">
        <f t="shared" si="28"/>
        <v>0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Učitelj</cp:lastModifiedBy>
  <cp:lastPrinted>2020-12-28T20:05:29Z</cp:lastPrinted>
  <dcterms:created xsi:type="dcterms:W3CDTF">2011-09-21T19:59:38Z</dcterms:created>
  <dcterms:modified xsi:type="dcterms:W3CDTF">2020-12-28T20:07:13Z</dcterms:modified>
  <cp:category/>
  <cp:version/>
  <cp:contentType/>
  <cp:contentStatus/>
</cp:coreProperties>
</file>