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101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2" i="1"/>
  <c r="H16" i="1"/>
  <c r="H19" i="1"/>
  <c r="H23" i="1"/>
  <c r="H24" i="1"/>
  <c r="H25" i="1"/>
  <c r="H27" i="1"/>
  <c r="H28" i="1"/>
  <c r="H29" i="1"/>
  <c r="H30" i="1"/>
  <c r="H32" i="1"/>
  <c r="H33" i="1"/>
  <c r="H34" i="1"/>
  <c r="H35" i="1"/>
  <c r="H37" i="1"/>
  <c r="H38" i="1"/>
  <c r="H39" i="1"/>
  <c r="H40" i="1"/>
  <c r="H41" i="1"/>
  <c r="H42" i="1"/>
  <c r="H43" i="1"/>
  <c r="H47" i="1"/>
  <c r="H49" i="1"/>
  <c r="H50" i="1"/>
  <c r="H51" i="1"/>
  <c r="H52" i="1"/>
  <c r="H54" i="1"/>
  <c r="H55" i="1"/>
  <c r="H57" i="1"/>
  <c r="H60" i="1"/>
  <c r="H61" i="1"/>
  <c r="H62" i="1"/>
  <c r="H63" i="1"/>
  <c r="H64" i="1"/>
  <c r="H65" i="1"/>
  <c r="H66" i="1"/>
  <c r="H67" i="1"/>
  <c r="H68" i="1"/>
  <c r="H69" i="1"/>
  <c r="H71" i="1"/>
  <c r="H72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91" i="1"/>
  <c r="H92" i="1"/>
  <c r="H95" i="1"/>
  <c r="H96" i="1"/>
  <c r="H97" i="1"/>
  <c r="H98" i="1"/>
  <c r="H99" i="1"/>
  <c r="H100" i="1"/>
  <c r="H101" i="1"/>
  <c r="H108" i="1"/>
  <c r="H109" i="1"/>
  <c r="H110" i="1"/>
  <c r="H111" i="1"/>
  <c r="H112" i="1"/>
  <c r="H113" i="1"/>
  <c r="G9" i="1"/>
  <c r="G10" i="1"/>
  <c r="G11" i="1"/>
  <c r="G12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2" i="1"/>
  <c r="G33" i="1"/>
  <c r="G35" i="1"/>
  <c r="G36" i="1"/>
  <c r="G37" i="1"/>
  <c r="G38" i="1"/>
  <c r="G39" i="1"/>
  <c r="G40" i="1"/>
  <c r="G41" i="1"/>
  <c r="G42" i="1"/>
  <c r="G43" i="1"/>
  <c r="G47" i="1"/>
  <c r="G48" i="1"/>
  <c r="G49" i="1"/>
  <c r="G53" i="1"/>
  <c r="G54" i="1"/>
  <c r="G55" i="1"/>
  <c r="G57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2" i="1"/>
  <c r="G84" i="1"/>
  <c r="G85" i="1"/>
  <c r="G86" i="1"/>
  <c r="G87" i="1"/>
  <c r="G91" i="1"/>
  <c r="G92" i="1"/>
  <c r="G94" i="1"/>
  <c r="G9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8" i="1"/>
  <c r="D97" i="1" l="1"/>
  <c r="E97" i="1"/>
  <c r="G97" i="1" s="1"/>
  <c r="D63" i="1"/>
  <c r="D88" i="1"/>
  <c r="E88" i="1"/>
  <c r="G88" i="1" s="1"/>
  <c r="D78" i="1"/>
  <c r="E78" i="1"/>
  <c r="E71" i="1"/>
  <c r="D66" i="1"/>
  <c r="D67" i="1" l="1"/>
  <c r="E45" i="1"/>
  <c r="E50" i="1"/>
  <c r="G50" i="1" s="1"/>
  <c r="D106" i="1" l="1"/>
  <c r="D113" i="1" s="1"/>
  <c r="E51" i="1"/>
  <c r="G51" i="1" s="1"/>
  <c r="E66" i="1"/>
  <c r="E67" i="1" l="1"/>
  <c r="E8" i="1" l="1"/>
  <c r="E52" i="1"/>
  <c r="G52" i="1" s="1"/>
  <c r="E42" i="1"/>
  <c r="E30" i="1"/>
  <c r="E22" i="1"/>
  <c r="E38" i="1" l="1"/>
  <c r="E43" i="1"/>
  <c r="E12" i="1"/>
  <c r="E57" i="1" l="1"/>
  <c r="E16" i="1"/>
  <c r="E113" i="1" l="1"/>
  <c r="G113" i="1" s="1"/>
</calcChain>
</file>

<file path=xl/sharedStrings.xml><?xml version="1.0" encoding="utf-8"?>
<sst xmlns="http://schemas.openxmlformats.org/spreadsheetml/2006/main" count="119" uniqueCount="113">
  <si>
    <t>PRIHODI</t>
  </si>
  <si>
    <t>KONTO</t>
  </si>
  <si>
    <t>NAZIV</t>
  </si>
  <si>
    <t>Tekuće pomoći iz pror. koji nije nadležan</t>
  </si>
  <si>
    <t>a) Ministarstvo</t>
  </si>
  <si>
    <t>b) Općina</t>
  </si>
  <si>
    <t>POMOĆI IZ NENADLEŽNOG PRORAČUNA</t>
  </si>
  <si>
    <t>POMOĆI OD SUBJEKATA UNUTAR PRORAČUNA</t>
  </si>
  <si>
    <t>Prihodi od financijske imovine - kamate</t>
  </si>
  <si>
    <t>PRIHODI OD FINANCIJSKE IMOVINE</t>
  </si>
  <si>
    <t>PRIHODI OD IMOVINE</t>
  </si>
  <si>
    <t>Ostali nespomenuti prihodi</t>
  </si>
  <si>
    <t>PRIHODI PO POSEBNIM PROPISIMA</t>
  </si>
  <si>
    <t>Prihodi od prodaje proizvoda i robe</t>
  </si>
  <si>
    <t>Prihodi od pruženih usluga</t>
  </si>
  <si>
    <t>Prih.iz nadl. pror. za financ. rashoda poslovanja</t>
  </si>
  <si>
    <t>PRIHODI IZ NADLEŽNOG PRORAČUNA</t>
  </si>
  <si>
    <t xml:space="preserve">PRIHODI IZ NADLEŽNOG PRORAČUNA </t>
  </si>
  <si>
    <t>PRIHODI POSLOVANJA</t>
  </si>
  <si>
    <t>Prihodi od prodaje stanova</t>
  </si>
  <si>
    <t>PRIHODI OD PRODAJE GRAĐ. OBJEKATA</t>
  </si>
  <si>
    <t>PRIH. OD PRODAJE DUGOTRAJNE IMOVINE</t>
  </si>
  <si>
    <t>U K U P N O:</t>
  </si>
  <si>
    <t>Prih iz nadl. pror. za nabavu nefinanc. imovine</t>
  </si>
  <si>
    <t>RASHODI</t>
  </si>
  <si>
    <t>Plaće za redovan rad</t>
  </si>
  <si>
    <t>PLAĆE</t>
  </si>
  <si>
    <t>Službena putovanja</t>
  </si>
  <si>
    <t>Prijevoz na posao</t>
  </si>
  <si>
    <t>Stručno usavršavanje zaposlenika</t>
  </si>
  <si>
    <t>NAKNADE TROŠKOVA ZAPOSLENIMA</t>
  </si>
  <si>
    <t>RASHODI ZA ZAPOSLENE</t>
  </si>
  <si>
    <t>Namirnice</t>
  </si>
  <si>
    <t>Energija</t>
  </si>
  <si>
    <t>Materijal za održavanje</t>
  </si>
  <si>
    <t>Sitni inventar</t>
  </si>
  <si>
    <t>Zdravstvene usluge</t>
  </si>
  <si>
    <t>MATERIJAL I ENERGIJA</t>
  </si>
  <si>
    <t>Usluge telefona, pošte i prijevoza</t>
  </si>
  <si>
    <t>Usluge održavanja i servisi</t>
  </si>
  <si>
    <t>Komunalne usluge</t>
  </si>
  <si>
    <t>RASHODI ZA USLUGE</t>
  </si>
  <si>
    <t>Premije osiguranja</t>
  </si>
  <si>
    <t>Reprezentacija</t>
  </si>
  <si>
    <t>Pristojbe i naknade</t>
  </si>
  <si>
    <t>OSTALI NESPOMENUTI RASHODI POSLOVANJA</t>
  </si>
  <si>
    <t>MATERIJALNI RASHODI</t>
  </si>
  <si>
    <t>Bankarske usluge i usluge platnog prometa</t>
  </si>
  <si>
    <t>OSTALI FINANCIJSKI RASHODI</t>
  </si>
  <si>
    <t>FINANCIJSKI RASHODI</t>
  </si>
  <si>
    <t>RASHODI POSLOVANJA</t>
  </si>
  <si>
    <t>POSTROJENJA I OPREMA</t>
  </si>
  <si>
    <t>KNJIGE</t>
  </si>
  <si>
    <t>RASHODI ZA NEFINANCIJSKU IMOVINU</t>
  </si>
  <si>
    <t>UK U P N O:</t>
  </si>
  <si>
    <t>Ostali rashodi za zaposlene</t>
  </si>
  <si>
    <t>OSTALI RASHODI ZA ZAPOSLENE</t>
  </si>
  <si>
    <t>DOPRINOSI NA PLAĆE</t>
  </si>
  <si>
    <t>Dop. za obav. zdravstveno osiguranje na plaću</t>
  </si>
  <si>
    <t>Dop. za obav. osigur. u slučaju nezaposlenosti</t>
  </si>
  <si>
    <t>Uredski mat. i ostali materij. rashodi</t>
  </si>
  <si>
    <t>Računalne usluge</t>
  </si>
  <si>
    <t>Ostale usluge</t>
  </si>
  <si>
    <t>Ostali rashodi poslovanja</t>
  </si>
  <si>
    <t>PRIHODI OD PRODAJE PRIZVODA I PRUŽENIH USLUGA</t>
  </si>
  <si>
    <t>PRIHODI OD PROD. PROIZVODA I PRUŽ. USLUGA</t>
  </si>
  <si>
    <t>Radna odjeća i obuća</t>
  </si>
  <si>
    <t>PRIH. OD PRODAJE NEFIN. IMOVINE</t>
  </si>
  <si>
    <t>Kapit. pomoći iz pror. koji nije nadležan</t>
  </si>
  <si>
    <t>Naknade građanima i kućanstvima u naravi</t>
  </si>
  <si>
    <t>Naknade građanima i kućanstvima iz proračuna</t>
  </si>
  <si>
    <t>NAKNADE GRAĐANIMA I KUĆANSTVIMA</t>
  </si>
  <si>
    <t>S V E U K U P N O:</t>
  </si>
  <si>
    <t>Licence</t>
  </si>
  <si>
    <t>Intelektualne usluge</t>
  </si>
  <si>
    <t xml:space="preserve">Ostala oprema </t>
  </si>
  <si>
    <t>RASHODI ZA DUGOTRAJNU IMOVINU</t>
  </si>
  <si>
    <t>tekuće donacije ost. subjekata izvan proračuna</t>
  </si>
  <si>
    <t>kapitalne donacije ost. Subjekata izvan proračuna</t>
  </si>
  <si>
    <t>Donacije</t>
  </si>
  <si>
    <t>Tek. pomoći od izvan pr. korisnika tem. Prijenosa EU sr.</t>
  </si>
  <si>
    <t>Naknade troškova osobama izvan radnog odnosa</t>
  </si>
  <si>
    <t>Kap. Pomoći temeljem prijenosa EU sredstava</t>
  </si>
  <si>
    <t xml:space="preserve">                 Ravnatelj:                                                                                                  Predsjednica Školskog odbora:   </t>
  </si>
  <si>
    <t xml:space="preserve">       Zdenko Kobeščak</t>
  </si>
  <si>
    <t xml:space="preserve">OSNOVNE ŠKOLE STJEPANA RADIĆA BRESTOVEC OREHOVIČKI </t>
  </si>
  <si>
    <t>Usluge promiđbe i informiranja</t>
  </si>
  <si>
    <t>Troškovi sudskih postupaka</t>
  </si>
  <si>
    <t>Zatezne kamate</t>
  </si>
  <si>
    <t>Iva Muhek</t>
  </si>
  <si>
    <t>Višak prihoda Ministarstvo</t>
  </si>
  <si>
    <t>ukupno 63 + višak</t>
  </si>
  <si>
    <t>Višak prihoda Općina</t>
  </si>
  <si>
    <t xml:space="preserve">Višak prihoda vlastiti prihodi </t>
  </si>
  <si>
    <t>ukupno 661 + višak</t>
  </si>
  <si>
    <t>Ukupno 663 + višak</t>
  </si>
  <si>
    <t>ukupo prihodi poslovanja + višak</t>
  </si>
  <si>
    <t>Višak prihoda posebne namjene</t>
  </si>
  <si>
    <t xml:space="preserve">Ukupno 65+ višak prihoda </t>
  </si>
  <si>
    <t>VIŠAK donacije</t>
  </si>
  <si>
    <t>Višak prihoda od nefin. Imovine</t>
  </si>
  <si>
    <t xml:space="preserve">Ukupno 7+ višak prihoda </t>
  </si>
  <si>
    <t>Ukupno 66 + višak</t>
  </si>
  <si>
    <t>Građevinski objekti</t>
  </si>
  <si>
    <t>IZVORNI
PLAN 2022.</t>
  </si>
  <si>
    <t>I. REBALANS 2022</t>
  </si>
  <si>
    <t>IZVRŠENJE 01-06 2021</t>
  </si>
  <si>
    <t>IZVRŠENJE 01-06 2022</t>
  </si>
  <si>
    <t>INDEKS 6/5*100</t>
  </si>
  <si>
    <t>INDEKS
6/3*100</t>
  </si>
  <si>
    <t>izvještaj o izvršenju proračuna 01-06 2022. godina</t>
  </si>
  <si>
    <t>Članarine</t>
  </si>
  <si>
    <t>Brestovec Orehovički, 11.07.2022.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</si>
</sst>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3" fontId="3" fillId="0" borderId="1" xfId="0" applyNumberFormat="1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43" fontId="0" fillId="0" borderId="1" xfId="1" applyFont="1" applyBorder="1"/>
    <xf numFmtId="43" fontId="1" fillId="0" borderId="1" xfId="1" applyFont="1" applyBorder="1"/>
    <xf numFmtId="43" fontId="2" fillId="0" borderId="1" xfId="1" applyFont="1" applyBorder="1"/>
    <xf numFmtId="43" fontId="7" fillId="0" borderId="1" xfId="1" applyFont="1" applyBorder="1"/>
    <xf numFmtId="43" fontId="4" fillId="0" borderId="1" xfId="1" applyFont="1" applyBorder="1"/>
    <xf numFmtId="43" fontId="3" fillId="0" borderId="1" xfId="1" applyFont="1" applyBorder="1"/>
    <xf numFmtId="43" fontId="0" fillId="0" borderId="0" xfId="1" applyFont="1"/>
    <xf numFmtId="43" fontId="5" fillId="0" borderId="0" xfId="1" applyFont="1"/>
    <xf numFmtId="43" fontId="10" fillId="0" borderId="1" xfId="1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Font="1" applyBorder="1"/>
    <xf numFmtId="4" fontId="4" fillId="0" borderId="1" xfId="0" applyNumberFormat="1" applyFont="1" applyBorder="1"/>
    <xf numFmtId="4" fontId="6" fillId="0" borderId="1" xfId="0" applyNumberFormat="1" applyFont="1" applyBorder="1"/>
    <xf numFmtId="4" fontId="0" fillId="0" borderId="0" xfId="0" applyNumberFormat="1" applyBorder="1"/>
    <xf numFmtId="43" fontId="0" fillId="0" borderId="1" xfId="1" applyNumberFormat="1" applyFont="1" applyBorder="1"/>
    <xf numFmtId="43" fontId="0" fillId="0" borderId="2" xfId="1" applyFont="1" applyBorder="1"/>
    <xf numFmtId="43" fontId="0" fillId="0" borderId="3" xfId="1" applyFont="1" applyBorder="1"/>
    <xf numFmtId="4" fontId="0" fillId="0" borderId="2" xfId="0" applyNumberFormat="1" applyBorder="1"/>
    <xf numFmtId="4" fontId="0" fillId="0" borderId="3" xfId="0" applyNumberFormat="1" applyBorder="1"/>
    <xf numFmtId="0" fontId="3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9"/>
  <sheetViews>
    <sheetView tabSelected="1" workbookViewId="0">
      <selection activeCell="C8" sqref="C8"/>
    </sheetView>
  </sheetViews>
  <sheetFormatPr defaultRowHeight="15" x14ac:dyDescent="0.25"/>
  <cols>
    <col min="1" max="1" width="6.42578125" customWidth="1"/>
    <col min="2" max="2" width="47.28515625" customWidth="1"/>
    <col min="3" max="3" width="20.140625" customWidth="1"/>
    <col min="4" max="4" width="13.7109375" customWidth="1"/>
    <col min="5" max="5" width="20.42578125" style="1" customWidth="1"/>
    <col min="6" max="6" width="20" style="1" customWidth="1"/>
    <col min="7" max="7" width="11.85546875" style="1" customWidth="1"/>
    <col min="8" max="8" width="9.42578125" style="1" customWidth="1"/>
  </cols>
  <sheetData>
    <row r="1" spans="1:8" ht="15.75" x14ac:dyDescent="0.25">
      <c r="A1" s="49" t="s">
        <v>110</v>
      </c>
      <c r="B1" s="49"/>
      <c r="C1" s="49"/>
      <c r="D1" s="49"/>
      <c r="E1" s="49"/>
      <c r="F1" s="49"/>
      <c r="G1" s="49"/>
      <c r="H1" s="49"/>
    </row>
    <row r="2" spans="1:8" ht="15.75" x14ac:dyDescent="0.25">
      <c r="A2" s="49" t="s">
        <v>85</v>
      </c>
      <c r="B2" s="49"/>
      <c r="C2" s="49"/>
      <c r="D2" s="49"/>
      <c r="E2" s="49"/>
      <c r="F2" s="49"/>
      <c r="G2" s="49"/>
      <c r="H2" s="49"/>
    </row>
    <row r="3" spans="1:8" ht="15.75" x14ac:dyDescent="0.25">
      <c r="A3" s="49"/>
      <c r="B3" s="49"/>
      <c r="C3" s="49"/>
      <c r="D3" s="49"/>
      <c r="E3" s="49"/>
      <c r="F3" s="49"/>
      <c r="G3" s="49"/>
      <c r="H3" s="49"/>
    </row>
    <row r="5" spans="1:8" ht="18.75" x14ac:dyDescent="0.3">
      <c r="A5" s="5" t="s">
        <v>0</v>
      </c>
    </row>
    <row r="6" spans="1:8" s="16" customFormat="1" ht="30" x14ac:dyDescent="0.25">
      <c r="A6" s="14" t="s">
        <v>1</v>
      </c>
      <c r="B6" s="14" t="s">
        <v>2</v>
      </c>
      <c r="C6" s="14" t="s">
        <v>106</v>
      </c>
      <c r="D6" s="22" t="s">
        <v>104</v>
      </c>
      <c r="E6" s="15" t="s">
        <v>105</v>
      </c>
      <c r="F6" s="15" t="s">
        <v>107</v>
      </c>
      <c r="G6" s="23" t="s">
        <v>108</v>
      </c>
      <c r="H6" s="23" t="s">
        <v>109</v>
      </c>
    </row>
    <row r="7" spans="1:8" s="16" customFormat="1" x14ac:dyDescent="0.25">
      <c r="A7" s="14">
        <v>1</v>
      </c>
      <c r="B7" s="14">
        <v>2</v>
      </c>
      <c r="C7" s="14">
        <v>3</v>
      </c>
      <c r="D7" s="22">
        <v>4</v>
      </c>
      <c r="E7" s="15">
        <v>5</v>
      </c>
      <c r="F7" s="15">
        <v>6</v>
      </c>
      <c r="G7" s="15">
        <v>7</v>
      </c>
      <c r="H7" s="15">
        <v>8</v>
      </c>
    </row>
    <row r="8" spans="1:8" x14ac:dyDescent="0.25">
      <c r="A8" s="6">
        <v>6361</v>
      </c>
      <c r="B8" s="6" t="s">
        <v>3</v>
      </c>
      <c r="C8" s="24">
        <v>2611704</v>
      </c>
      <c r="D8" s="29">
        <v>5686221</v>
      </c>
      <c r="E8" s="29">
        <f>E9+E10</f>
        <v>6036855</v>
      </c>
      <c r="F8" s="29">
        <v>2895864.05</v>
      </c>
      <c r="G8" s="29">
        <f>F8/E8*100</f>
        <v>47.969746664446966</v>
      </c>
      <c r="H8" s="24">
        <f>F8/C8*100</f>
        <v>110.88025480682344</v>
      </c>
    </row>
    <row r="9" spans="1:8" x14ac:dyDescent="0.25">
      <c r="A9" s="6"/>
      <c r="B9" s="6" t="s">
        <v>4</v>
      </c>
      <c r="C9" s="7">
        <v>2584834</v>
      </c>
      <c r="D9" s="29">
        <v>5585576</v>
      </c>
      <c r="E9" s="29">
        <v>5872821</v>
      </c>
      <c r="F9" s="29"/>
      <c r="G9" s="29">
        <f t="shared" ref="G9:G72" si="0">F9/E9*100</f>
        <v>0</v>
      </c>
      <c r="H9" s="24">
        <f t="shared" ref="H9:H72" si="1">F9/C9*100</f>
        <v>0</v>
      </c>
    </row>
    <row r="10" spans="1:8" x14ac:dyDescent="0.25">
      <c r="A10" s="6"/>
      <c r="B10" s="6" t="s">
        <v>5</v>
      </c>
      <c r="C10" s="7">
        <v>26870</v>
      </c>
      <c r="D10" s="29">
        <v>100645</v>
      </c>
      <c r="E10" s="29">
        <v>164034</v>
      </c>
      <c r="F10" s="29"/>
      <c r="G10" s="29">
        <f t="shared" si="0"/>
        <v>0</v>
      </c>
      <c r="H10" s="24">
        <f t="shared" si="1"/>
        <v>0</v>
      </c>
    </row>
    <row r="11" spans="1:8" x14ac:dyDescent="0.25">
      <c r="A11" s="6">
        <v>6362</v>
      </c>
      <c r="B11" s="6" t="s">
        <v>68</v>
      </c>
      <c r="C11" s="6">
        <v>0</v>
      </c>
      <c r="D11" s="29">
        <v>32000</v>
      </c>
      <c r="E11" s="29">
        <v>47000</v>
      </c>
      <c r="F11" s="29">
        <v>4034.95</v>
      </c>
      <c r="G11" s="29">
        <f t="shared" si="0"/>
        <v>8.5849999999999991</v>
      </c>
      <c r="H11" s="24">
        <v>0</v>
      </c>
    </row>
    <row r="12" spans="1:8" s="2" customFormat="1" x14ac:dyDescent="0.25">
      <c r="A12" s="8">
        <v>636</v>
      </c>
      <c r="B12" s="8" t="s">
        <v>6</v>
      </c>
      <c r="C12" s="39">
        <v>2611704</v>
      </c>
      <c r="D12" s="30">
        <v>5718221</v>
      </c>
      <c r="E12" s="30">
        <f>E8+E11</f>
        <v>6083855</v>
      </c>
      <c r="F12" s="30">
        <v>2899899</v>
      </c>
      <c r="G12" s="29">
        <f t="shared" si="0"/>
        <v>47.665485124152369</v>
      </c>
      <c r="H12" s="24">
        <f t="shared" si="1"/>
        <v>111.03474972661527</v>
      </c>
    </row>
    <row r="13" spans="1:8" s="2" customFormat="1" x14ac:dyDescent="0.25">
      <c r="A13" s="17">
        <v>6381</v>
      </c>
      <c r="B13" s="17" t="s">
        <v>80</v>
      </c>
      <c r="C13" s="17">
        <v>0</v>
      </c>
      <c r="D13" s="18">
        <v>0</v>
      </c>
      <c r="E13" s="29">
        <v>0</v>
      </c>
      <c r="F13" s="29"/>
      <c r="G13" s="29">
        <v>0</v>
      </c>
      <c r="H13" s="24">
        <v>0</v>
      </c>
    </row>
    <row r="14" spans="1:8" s="2" customFormat="1" x14ac:dyDescent="0.25">
      <c r="A14" s="17">
        <v>6382</v>
      </c>
      <c r="B14" s="17" t="s">
        <v>82</v>
      </c>
      <c r="C14" s="17">
        <v>0</v>
      </c>
      <c r="D14" s="18">
        <v>0</v>
      </c>
      <c r="E14" s="29">
        <v>0</v>
      </c>
      <c r="F14" s="29">
        <v>0</v>
      </c>
      <c r="G14" s="29">
        <v>0</v>
      </c>
      <c r="H14" s="24">
        <v>0</v>
      </c>
    </row>
    <row r="15" spans="1:8" s="2" customFormat="1" x14ac:dyDescent="0.25">
      <c r="A15" s="8">
        <v>638</v>
      </c>
      <c r="B15" s="8" t="s">
        <v>80</v>
      </c>
      <c r="C15" s="8"/>
      <c r="D15" s="9"/>
      <c r="E15" s="30">
        <v>0</v>
      </c>
      <c r="F15" s="30"/>
      <c r="G15" s="29">
        <v>0</v>
      </c>
      <c r="H15" s="24">
        <v>0</v>
      </c>
    </row>
    <row r="16" spans="1:8" s="3" customFormat="1" ht="15.75" x14ac:dyDescent="0.25">
      <c r="A16" s="10">
        <v>63</v>
      </c>
      <c r="B16" s="10" t="s">
        <v>7</v>
      </c>
      <c r="C16" s="38">
        <v>2611704</v>
      </c>
      <c r="D16" s="11">
        <v>5718221</v>
      </c>
      <c r="E16" s="31">
        <f>E12+E15</f>
        <v>6083855</v>
      </c>
      <c r="F16" s="31">
        <v>2899899</v>
      </c>
      <c r="G16" s="29">
        <f t="shared" si="0"/>
        <v>47.665485124152369</v>
      </c>
      <c r="H16" s="24">
        <f t="shared" si="1"/>
        <v>111.03474972661527</v>
      </c>
    </row>
    <row r="17" spans="1:8" s="3" customFormat="1" ht="15.75" x14ac:dyDescent="0.25">
      <c r="A17" s="10">
        <v>9221</v>
      </c>
      <c r="B17" s="10" t="s">
        <v>90</v>
      </c>
      <c r="C17" s="10">
        <v>0</v>
      </c>
      <c r="D17" s="11">
        <v>0</v>
      </c>
      <c r="E17" s="31">
        <v>27456</v>
      </c>
      <c r="F17" s="31">
        <v>9134.4599999999991</v>
      </c>
      <c r="G17" s="29">
        <f t="shared" si="0"/>
        <v>33.2694493006993</v>
      </c>
      <c r="H17" s="24">
        <v>0</v>
      </c>
    </row>
    <row r="18" spans="1:8" s="3" customFormat="1" ht="15.75" x14ac:dyDescent="0.25">
      <c r="A18" s="10">
        <v>9221</v>
      </c>
      <c r="B18" s="10" t="s">
        <v>92</v>
      </c>
      <c r="C18" s="10">
        <v>0</v>
      </c>
      <c r="D18" s="11">
        <v>0</v>
      </c>
      <c r="E18" s="31">
        <v>30000</v>
      </c>
      <c r="F18" s="31">
        <v>26070</v>
      </c>
      <c r="G18" s="29">
        <f t="shared" si="0"/>
        <v>86.9</v>
      </c>
      <c r="H18" s="24">
        <v>0</v>
      </c>
    </row>
    <row r="19" spans="1:8" s="3" customFormat="1" ht="15.75" x14ac:dyDescent="0.25">
      <c r="A19" s="10"/>
      <c r="B19" s="10" t="s">
        <v>91</v>
      </c>
      <c r="C19" s="38">
        <v>2611704</v>
      </c>
      <c r="D19" s="11">
        <v>5718221</v>
      </c>
      <c r="E19" s="31">
        <v>6141311</v>
      </c>
      <c r="F19" s="31">
        <v>2935103.46</v>
      </c>
      <c r="G19" s="29">
        <f t="shared" si="0"/>
        <v>47.792783332418757</v>
      </c>
      <c r="H19" s="24">
        <f t="shared" si="1"/>
        <v>112.3826995708549</v>
      </c>
    </row>
    <row r="20" spans="1:8" x14ac:dyDescent="0.25">
      <c r="A20" s="6">
        <v>6413</v>
      </c>
      <c r="B20" s="6" t="s">
        <v>8</v>
      </c>
      <c r="C20" s="6">
        <v>0</v>
      </c>
      <c r="D20" s="6">
        <v>50</v>
      </c>
      <c r="E20" s="29">
        <v>50</v>
      </c>
      <c r="F20" s="29">
        <v>0.86</v>
      </c>
      <c r="G20" s="29">
        <f t="shared" si="0"/>
        <v>1.72</v>
      </c>
      <c r="H20" s="24">
        <v>0</v>
      </c>
    </row>
    <row r="21" spans="1:8" s="2" customFormat="1" x14ac:dyDescent="0.25">
      <c r="A21" s="8">
        <v>641</v>
      </c>
      <c r="B21" s="8" t="s">
        <v>9</v>
      </c>
      <c r="C21" s="8">
        <v>0</v>
      </c>
      <c r="D21" s="8">
        <v>50</v>
      </c>
      <c r="E21" s="30">
        <v>50</v>
      </c>
      <c r="F21" s="30">
        <v>0.86</v>
      </c>
      <c r="G21" s="29">
        <f t="shared" si="0"/>
        <v>1.72</v>
      </c>
      <c r="H21" s="24">
        <v>0</v>
      </c>
    </row>
    <row r="22" spans="1:8" s="3" customFormat="1" ht="15.75" x14ac:dyDescent="0.25">
      <c r="A22" s="10">
        <v>64</v>
      </c>
      <c r="B22" s="10" t="s">
        <v>10</v>
      </c>
      <c r="C22" s="10">
        <v>0</v>
      </c>
      <c r="D22" s="10">
        <v>50</v>
      </c>
      <c r="E22" s="31">
        <f>E21</f>
        <v>50</v>
      </c>
      <c r="F22" s="31">
        <v>0.86</v>
      </c>
      <c r="G22" s="29">
        <f t="shared" si="0"/>
        <v>1.72</v>
      </c>
      <c r="H22" s="24">
        <v>0</v>
      </c>
    </row>
    <row r="23" spans="1:8" x14ac:dyDescent="0.25">
      <c r="A23" s="6">
        <v>6526</v>
      </c>
      <c r="B23" s="6" t="s">
        <v>11</v>
      </c>
      <c r="C23" s="24">
        <v>100960</v>
      </c>
      <c r="D23" s="29">
        <v>199716</v>
      </c>
      <c r="E23" s="29">
        <v>199716</v>
      </c>
      <c r="F23" s="29">
        <v>98563.5</v>
      </c>
      <c r="G23" s="29">
        <f t="shared" si="0"/>
        <v>49.351829598029198</v>
      </c>
      <c r="H23" s="24">
        <f t="shared" si="1"/>
        <v>97.626287638668785</v>
      </c>
    </row>
    <row r="24" spans="1:8" s="2" customFormat="1" x14ac:dyDescent="0.25">
      <c r="A24" s="8">
        <v>652</v>
      </c>
      <c r="B24" s="8" t="s">
        <v>12</v>
      </c>
      <c r="C24" s="39">
        <v>100960</v>
      </c>
      <c r="D24" s="30">
        <v>199716</v>
      </c>
      <c r="E24" s="30">
        <v>199716</v>
      </c>
      <c r="F24" s="30">
        <v>98563.5</v>
      </c>
      <c r="G24" s="29">
        <f t="shared" si="0"/>
        <v>49.351829598029198</v>
      </c>
      <c r="H24" s="24">
        <f t="shared" si="1"/>
        <v>97.626287638668785</v>
      </c>
    </row>
    <row r="25" spans="1:8" s="3" customFormat="1" ht="15.75" x14ac:dyDescent="0.25">
      <c r="A25" s="10">
        <v>65</v>
      </c>
      <c r="B25" s="10" t="s">
        <v>12</v>
      </c>
      <c r="C25" s="38">
        <v>100960</v>
      </c>
      <c r="D25" s="31">
        <v>199716</v>
      </c>
      <c r="E25" s="30">
        <v>199716</v>
      </c>
      <c r="F25" s="30">
        <v>98563.5</v>
      </c>
      <c r="G25" s="29">
        <f t="shared" si="0"/>
        <v>49.351829598029198</v>
      </c>
      <c r="H25" s="24">
        <f t="shared" si="1"/>
        <v>97.626287638668785</v>
      </c>
    </row>
    <row r="26" spans="1:8" s="3" customFormat="1" ht="15.75" x14ac:dyDescent="0.25">
      <c r="A26" s="10">
        <v>9221</v>
      </c>
      <c r="B26" s="10" t="s">
        <v>97</v>
      </c>
      <c r="C26" s="10">
        <v>0</v>
      </c>
      <c r="D26" s="11">
        <v>0</v>
      </c>
      <c r="E26" s="30">
        <v>1432</v>
      </c>
      <c r="F26" s="30">
        <v>115.92</v>
      </c>
      <c r="G26" s="29">
        <v>8.09</v>
      </c>
      <c r="H26" s="24">
        <v>0</v>
      </c>
    </row>
    <row r="27" spans="1:8" s="3" customFormat="1" ht="15.75" x14ac:dyDescent="0.25">
      <c r="A27" s="10"/>
      <c r="B27" s="10" t="s">
        <v>98</v>
      </c>
      <c r="C27" s="38">
        <v>100960</v>
      </c>
      <c r="D27" s="31">
        <v>199716</v>
      </c>
      <c r="E27" s="30">
        <v>201148</v>
      </c>
      <c r="F27" s="30">
        <v>98679.42</v>
      </c>
      <c r="G27" s="29">
        <f t="shared" si="0"/>
        <v>49.058116411796284</v>
      </c>
      <c r="H27" s="24">
        <f t="shared" si="1"/>
        <v>97.741105388272587</v>
      </c>
    </row>
    <row r="28" spans="1:8" x14ac:dyDescent="0.25">
      <c r="A28" s="6">
        <v>6614</v>
      </c>
      <c r="B28" s="6" t="s">
        <v>13</v>
      </c>
      <c r="C28" s="24">
        <v>1896</v>
      </c>
      <c r="D28" s="29">
        <v>4000</v>
      </c>
      <c r="E28" s="29">
        <v>4000</v>
      </c>
      <c r="F28" s="29">
        <v>2366.5</v>
      </c>
      <c r="G28" s="29">
        <f t="shared" si="0"/>
        <v>59.162499999999994</v>
      </c>
      <c r="H28" s="24">
        <f t="shared" si="1"/>
        <v>124.81540084388185</v>
      </c>
    </row>
    <row r="29" spans="1:8" x14ac:dyDescent="0.25">
      <c r="A29" s="6">
        <v>6615</v>
      </c>
      <c r="B29" s="6" t="s">
        <v>14</v>
      </c>
      <c r="C29" s="29">
        <v>1714</v>
      </c>
      <c r="D29" s="29">
        <v>5494</v>
      </c>
      <c r="E29" s="29">
        <v>5494</v>
      </c>
      <c r="F29" s="29">
        <v>1080</v>
      </c>
      <c r="G29" s="29">
        <f t="shared" si="0"/>
        <v>19.657808518383689</v>
      </c>
      <c r="H29" s="24">
        <f t="shared" si="1"/>
        <v>63.010501750291716</v>
      </c>
    </row>
    <row r="30" spans="1:8" s="2" customFormat="1" x14ac:dyDescent="0.25">
      <c r="A30" s="8">
        <v>661</v>
      </c>
      <c r="B30" s="8" t="s">
        <v>64</v>
      </c>
      <c r="C30" s="30">
        <v>3610</v>
      </c>
      <c r="D30" s="30">
        <v>9494</v>
      </c>
      <c r="E30" s="30">
        <f>E28+E29</f>
        <v>9494</v>
      </c>
      <c r="F30" s="30">
        <v>3446.5</v>
      </c>
      <c r="G30" s="29">
        <f t="shared" si="0"/>
        <v>36.301874868337897</v>
      </c>
      <c r="H30" s="24">
        <f t="shared" si="1"/>
        <v>95.470914127423825</v>
      </c>
    </row>
    <row r="31" spans="1:8" s="2" customFormat="1" x14ac:dyDescent="0.25">
      <c r="A31" s="8">
        <v>9221</v>
      </c>
      <c r="B31" s="8" t="s">
        <v>93</v>
      </c>
      <c r="C31" s="8">
        <v>0</v>
      </c>
      <c r="D31" s="9">
        <v>0</v>
      </c>
      <c r="E31" s="30">
        <v>20000</v>
      </c>
      <c r="F31" s="30">
        <v>0</v>
      </c>
      <c r="G31" s="29">
        <v>0</v>
      </c>
      <c r="H31" s="24">
        <v>0</v>
      </c>
    </row>
    <row r="32" spans="1:8" s="2" customFormat="1" x14ac:dyDescent="0.25">
      <c r="A32" s="8"/>
      <c r="B32" s="8" t="s">
        <v>94</v>
      </c>
      <c r="C32" s="39">
        <v>3610</v>
      </c>
      <c r="D32" s="30">
        <v>9494</v>
      </c>
      <c r="E32" s="30">
        <v>29494</v>
      </c>
      <c r="F32" s="30">
        <v>3446.5</v>
      </c>
      <c r="G32" s="29">
        <f t="shared" si="0"/>
        <v>11.685427544585339</v>
      </c>
      <c r="H32" s="24">
        <f t="shared" si="1"/>
        <v>95.470914127423825</v>
      </c>
    </row>
    <row r="33" spans="1:8" s="2" customFormat="1" x14ac:dyDescent="0.25">
      <c r="A33" s="17">
        <v>6631</v>
      </c>
      <c r="B33" s="17" t="s">
        <v>77</v>
      </c>
      <c r="C33" s="40">
        <v>12215</v>
      </c>
      <c r="D33" s="17">
        <v>0</v>
      </c>
      <c r="E33" s="29">
        <v>10700</v>
      </c>
      <c r="F33" s="29">
        <v>11700</v>
      </c>
      <c r="G33" s="29">
        <f t="shared" si="0"/>
        <v>109.34579439252336</v>
      </c>
      <c r="H33" s="24">
        <f t="shared" si="1"/>
        <v>95.783872288170286</v>
      </c>
    </row>
    <row r="34" spans="1:8" s="2" customFormat="1" x14ac:dyDescent="0.25">
      <c r="A34" s="17">
        <v>6632</v>
      </c>
      <c r="B34" s="17" t="s">
        <v>78</v>
      </c>
      <c r="C34" s="40">
        <v>58082</v>
      </c>
      <c r="D34" s="17">
        <v>0</v>
      </c>
      <c r="E34" s="29"/>
      <c r="F34" s="29"/>
      <c r="G34" s="29">
        <v>0</v>
      </c>
      <c r="H34" s="24">
        <f t="shared" si="1"/>
        <v>0</v>
      </c>
    </row>
    <row r="35" spans="1:8" s="2" customFormat="1" x14ac:dyDescent="0.25">
      <c r="A35" s="8">
        <v>663</v>
      </c>
      <c r="B35" s="8" t="s">
        <v>79</v>
      </c>
      <c r="C35" s="39">
        <v>70297</v>
      </c>
      <c r="D35" s="17">
        <v>0</v>
      </c>
      <c r="E35" s="30">
        <v>10700</v>
      </c>
      <c r="F35" s="30"/>
      <c r="G35" s="29">
        <f t="shared" si="0"/>
        <v>0</v>
      </c>
      <c r="H35" s="24">
        <f t="shared" si="1"/>
        <v>0</v>
      </c>
    </row>
    <row r="36" spans="1:8" s="2" customFormat="1" x14ac:dyDescent="0.25">
      <c r="A36" s="17">
        <v>92211</v>
      </c>
      <c r="B36" s="17" t="s">
        <v>99</v>
      </c>
      <c r="C36" s="17">
        <v>0</v>
      </c>
      <c r="D36" s="17"/>
      <c r="E36" s="29">
        <v>15334</v>
      </c>
      <c r="F36" s="29">
        <v>0</v>
      </c>
      <c r="G36" s="29">
        <f t="shared" si="0"/>
        <v>0</v>
      </c>
      <c r="H36" s="24">
        <v>0</v>
      </c>
    </row>
    <row r="37" spans="1:8" s="2" customFormat="1" x14ac:dyDescent="0.25">
      <c r="A37" s="8"/>
      <c r="B37" s="8" t="s">
        <v>95</v>
      </c>
      <c r="C37" s="39">
        <v>70297</v>
      </c>
      <c r="D37" s="8">
        <v>0</v>
      </c>
      <c r="E37" s="30">
        <v>26034</v>
      </c>
      <c r="F37" s="30">
        <v>11700</v>
      </c>
      <c r="G37" s="29">
        <f t="shared" si="0"/>
        <v>44.941230698317582</v>
      </c>
      <c r="H37" s="24">
        <f t="shared" si="1"/>
        <v>16.643669004367183</v>
      </c>
    </row>
    <row r="38" spans="1:8" s="3" customFormat="1" ht="15.75" x14ac:dyDescent="0.25">
      <c r="A38" s="10">
        <v>66</v>
      </c>
      <c r="B38" s="10" t="s">
        <v>65</v>
      </c>
      <c r="C38" s="38">
        <v>73907</v>
      </c>
      <c r="D38" s="31">
        <v>9494</v>
      </c>
      <c r="E38" s="31">
        <f>E30+E37</f>
        <v>35528</v>
      </c>
      <c r="F38" s="31">
        <v>15146.5</v>
      </c>
      <c r="G38" s="29">
        <f t="shared" si="0"/>
        <v>42.632571492907005</v>
      </c>
      <c r="H38" s="24">
        <f t="shared" si="1"/>
        <v>20.493999215229952</v>
      </c>
    </row>
    <row r="39" spans="1:8" s="3" customFormat="1" ht="15.75" x14ac:dyDescent="0.25">
      <c r="A39" s="10"/>
      <c r="B39" s="10" t="s">
        <v>102</v>
      </c>
      <c r="C39" s="38">
        <v>73907</v>
      </c>
      <c r="D39" s="31">
        <v>9494</v>
      </c>
      <c r="E39" s="31">
        <v>55528</v>
      </c>
      <c r="F39" s="31">
        <v>15146.5</v>
      </c>
      <c r="G39" s="29">
        <f t="shared" si="0"/>
        <v>27.277229505834892</v>
      </c>
      <c r="H39" s="24">
        <f t="shared" si="1"/>
        <v>20.493999215229952</v>
      </c>
    </row>
    <row r="40" spans="1:8" x14ac:dyDescent="0.25">
      <c r="A40" s="6">
        <v>6711</v>
      </c>
      <c r="B40" s="6" t="s">
        <v>15</v>
      </c>
      <c r="C40" s="24">
        <v>226186</v>
      </c>
      <c r="D40" s="29">
        <v>347018</v>
      </c>
      <c r="E40" s="29">
        <v>341911</v>
      </c>
      <c r="F40" s="29">
        <v>191813</v>
      </c>
      <c r="G40" s="29">
        <f t="shared" si="0"/>
        <v>56.100271708134578</v>
      </c>
      <c r="H40" s="24">
        <f t="shared" si="1"/>
        <v>84.803215053097887</v>
      </c>
    </row>
    <row r="41" spans="1:8" x14ac:dyDescent="0.25">
      <c r="A41" s="6">
        <v>6712</v>
      </c>
      <c r="B41" s="6" t="s">
        <v>23</v>
      </c>
      <c r="C41" s="29">
        <v>159</v>
      </c>
      <c r="D41" s="29">
        <v>2700</v>
      </c>
      <c r="E41" s="29">
        <v>3263</v>
      </c>
      <c r="F41" s="29">
        <v>3062.5</v>
      </c>
      <c r="G41" s="29">
        <f t="shared" si="0"/>
        <v>93.855347839411579</v>
      </c>
      <c r="H41" s="24">
        <f t="shared" si="1"/>
        <v>1926.1006289308177</v>
      </c>
    </row>
    <row r="42" spans="1:8" s="2" customFormat="1" x14ac:dyDescent="0.25">
      <c r="A42" s="8">
        <v>671</v>
      </c>
      <c r="B42" s="8" t="s">
        <v>16</v>
      </c>
      <c r="C42" s="39">
        <v>226345</v>
      </c>
      <c r="D42" s="30">
        <v>349718</v>
      </c>
      <c r="E42" s="30">
        <f>E40+E41</f>
        <v>345174</v>
      </c>
      <c r="F42" s="30">
        <v>194875.6</v>
      </c>
      <c r="G42" s="29">
        <f t="shared" si="0"/>
        <v>56.457207089757631</v>
      </c>
      <c r="H42" s="24">
        <f t="shared" si="1"/>
        <v>86.096710773376927</v>
      </c>
    </row>
    <row r="43" spans="1:8" s="3" customFormat="1" ht="15.75" x14ac:dyDescent="0.25">
      <c r="A43" s="10">
        <v>67</v>
      </c>
      <c r="B43" s="10" t="s">
        <v>17</v>
      </c>
      <c r="C43" s="38">
        <v>226345</v>
      </c>
      <c r="D43" s="31">
        <v>349718</v>
      </c>
      <c r="E43" s="31">
        <f>E42</f>
        <v>345174</v>
      </c>
      <c r="F43" s="31">
        <v>194875.6</v>
      </c>
      <c r="G43" s="29">
        <f t="shared" si="0"/>
        <v>56.457207089757631</v>
      </c>
      <c r="H43" s="24">
        <f t="shared" si="1"/>
        <v>86.096710773376927</v>
      </c>
    </row>
    <row r="44" spans="1:8" s="3" customFormat="1" ht="15.75" x14ac:dyDescent="0.25">
      <c r="A44" s="21">
        <v>6811</v>
      </c>
      <c r="B44" s="21" t="s">
        <v>11</v>
      </c>
      <c r="C44" s="21">
        <v>0</v>
      </c>
      <c r="D44" s="21">
        <v>0</v>
      </c>
      <c r="E44" s="32">
        <v>0</v>
      </c>
      <c r="F44" s="32">
        <v>0</v>
      </c>
      <c r="G44" s="29">
        <v>0</v>
      </c>
      <c r="H44" s="24">
        <v>0</v>
      </c>
    </row>
    <row r="45" spans="1:8" s="3" customFormat="1" ht="15.75" x14ac:dyDescent="0.25">
      <c r="A45" s="10">
        <v>681</v>
      </c>
      <c r="B45" s="10" t="s">
        <v>11</v>
      </c>
      <c r="C45" s="10">
        <v>0</v>
      </c>
      <c r="D45" s="10">
        <v>0</v>
      </c>
      <c r="E45" s="31">
        <f>E44</f>
        <v>0</v>
      </c>
      <c r="F45" s="31">
        <v>0</v>
      </c>
      <c r="G45" s="29">
        <v>0</v>
      </c>
      <c r="H45" s="24">
        <v>0</v>
      </c>
    </row>
    <row r="46" spans="1:8" s="3" customFormat="1" ht="15.75" x14ac:dyDescent="0.25">
      <c r="A46" s="10">
        <v>68</v>
      </c>
      <c r="B46" s="10" t="s">
        <v>11</v>
      </c>
      <c r="C46" s="10">
        <v>0</v>
      </c>
      <c r="D46" s="11">
        <v>0</v>
      </c>
      <c r="E46" s="31">
        <v>0</v>
      </c>
      <c r="F46" s="31">
        <v>0</v>
      </c>
      <c r="G46" s="29">
        <v>0</v>
      </c>
      <c r="H46" s="24">
        <v>0</v>
      </c>
    </row>
    <row r="47" spans="1:8" s="4" customFormat="1" ht="18.75" x14ac:dyDescent="0.3">
      <c r="A47" s="12">
        <v>6</v>
      </c>
      <c r="B47" s="12" t="s">
        <v>18</v>
      </c>
      <c r="C47" s="41">
        <v>3012916</v>
      </c>
      <c r="D47" s="11">
        <v>6277199</v>
      </c>
      <c r="E47" s="31">
        <v>6648989</v>
      </c>
      <c r="F47" s="31">
        <v>3208485.48</v>
      </c>
      <c r="G47" s="29">
        <f t="shared" si="0"/>
        <v>48.255238202379338</v>
      </c>
      <c r="H47" s="24">
        <f t="shared" si="1"/>
        <v>106.49103659046584</v>
      </c>
    </row>
    <row r="48" spans="1:8" s="4" customFormat="1" ht="18.75" x14ac:dyDescent="0.3">
      <c r="A48" s="12"/>
      <c r="B48" s="12" t="s">
        <v>96</v>
      </c>
      <c r="C48" s="12"/>
      <c r="D48" s="11">
        <v>6277199</v>
      </c>
      <c r="E48" s="31">
        <v>6743211</v>
      </c>
      <c r="F48" s="31">
        <v>3243805.84</v>
      </c>
      <c r="G48" s="29">
        <f t="shared" si="0"/>
        <v>48.104765518979015</v>
      </c>
      <c r="H48" s="24">
        <v>0</v>
      </c>
    </row>
    <row r="49" spans="1:8" x14ac:dyDescent="0.25">
      <c r="A49" s="6">
        <v>7211</v>
      </c>
      <c r="B49" s="6" t="s">
        <v>19</v>
      </c>
      <c r="C49" s="29">
        <v>1140</v>
      </c>
      <c r="D49" s="29">
        <v>1800</v>
      </c>
      <c r="E49" s="29">
        <v>3180</v>
      </c>
      <c r="F49" s="29">
        <v>1771.83</v>
      </c>
      <c r="G49" s="29">
        <f t="shared" si="0"/>
        <v>55.717924528301886</v>
      </c>
      <c r="H49" s="24">
        <f t="shared" si="1"/>
        <v>155.42368421052629</v>
      </c>
    </row>
    <row r="50" spans="1:8" s="2" customFormat="1" x14ac:dyDescent="0.25">
      <c r="A50" s="8">
        <v>721</v>
      </c>
      <c r="B50" s="8" t="s">
        <v>20</v>
      </c>
      <c r="C50" s="30">
        <v>1140</v>
      </c>
      <c r="D50" s="30">
        <v>1800</v>
      </c>
      <c r="E50" s="30">
        <f t="shared" ref="E50:E51" si="2">E49</f>
        <v>3180</v>
      </c>
      <c r="F50" s="30">
        <v>1771.83</v>
      </c>
      <c r="G50" s="29">
        <f t="shared" si="0"/>
        <v>55.717924528301886</v>
      </c>
      <c r="H50" s="24">
        <f t="shared" si="1"/>
        <v>155.42368421052629</v>
      </c>
    </row>
    <row r="51" spans="1:8" s="3" customFormat="1" ht="15.75" x14ac:dyDescent="0.25">
      <c r="A51" s="10">
        <v>72</v>
      </c>
      <c r="B51" s="10" t="s">
        <v>21</v>
      </c>
      <c r="C51" s="31">
        <v>1140</v>
      </c>
      <c r="D51" s="31">
        <v>1800</v>
      </c>
      <c r="E51" s="31">
        <f t="shared" si="2"/>
        <v>3180</v>
      </c>
      <c r="F51" s="31">
        <v>1771.83</v>
      </c>
      <c r="G51" s="29">
        <f t="shared" si="0"/>
        <v>55.717924528301886</v>
      </c>
      <c r="H51" s="24">
        <f t="shared" si="1"/>
        <v>155.42368421052629</v>
      </c>
    </row>
    <row r="52" spans="1:8" s="4" customFormat="1" ht="18.75" x14ac:dyDescent="0.3">
      <c r="A52" s="12">
        <v>7</v>
      </c>
      <c r="B52" s="12" t="s">
        <v>67</v>
      </c>
      <c r="C52" s="41">
        <v>1140</v>
      </c>
      <c r="D52" s="33">
        <v>1800</v>
      </c>
      <c r="E52" s="33">
        <f>E51</f>
        <v>3180</v>
      </c>
      <c r="F52" s="33">
        <v>1771.83</v>
      </c>
      <c r="G52" s="29">
        <f t="shared" si="0"/>
        <v>55.717924528301886</v>
      </c>
      <c r="H52" s="24">
        <f t="shared" si="1"/>
        <v>155.42368421052629</v>
      </c>
    </row>
    <row r="53" spans="1:8" s="4" customFormat="1" ht="18.75" x14ac:dyDescent="0.3">
      <c r="A53" s="26">
        <v>922</v>
      </c>
      <c r="B53" s="26" t="s">
        <v>100</v>
      </c>
      <c r="C53" s="26">
        <v>0</v>
      </c>
      <c r="D53" s="13">
        <v>0</v>
      </c>
      <c r="E53" s="33">
        <v>62655</v>
      </c>
      <c r="F53" s="33">
        <v>0</v>
      </c>
      <c r="G53" s="29">
        <f t="shared" si="0"/>
        <v>0</v>
      </c>
      <c r="H53" s="24">
        <v>0</v>
      </c>
    </row>
    <row r="54" spans="1:8" s="4" customFormat="1" ht="18.75" x14ac:dyDescent="0.3">
      <c r="A54" s="12"/>
      <c r="B54" s="20" t="s">
        <v>101</v>
      </c>
      <c r="C54" s="42">
        <v>1140</v>
      </c>
      <c r="D54" s="33">
        <v>1800</v>
      </c>
      <c r="E54" s="33">
        <v>65835</v>
      </c>
      <c r="F54" s="33">
        <v>1771.83</v>
      </c>
      <c r="G54" s="29">
        <f t="shared" si="0"/>
        <v>2.6913192071086804</v>
      </c>
      <c r="H54" s="24">
        <f t="shared" si="1"/>
        <v>155.42368421052629</v>
      </c>
    </row>
    <row r="55" spans="1:8" s="4" customFormat="1" ht="18.75" x14ac:dyDescent="0.3">
      <c r="A55" s="12"/>
      <c r="B55" s="12" t="s">
        <v>22</v>
      </c>
      <c r="C55" s="41">
        <v>3014056</v>
      </c>
      <c r="D55" s="11">
        <v>6278999</v>
      </c>
      <c r="E55" s="31">
        <v>6809046</v>
      </c>
      <c r="F55" s="31">
        <v>3245577.67</v>
      </c>
      <c r="G55" s="29">
        <f t="shared" si="0"/>
        <v>47.665674016594984</v>
      </c>
      <c r="H55" s="24">
        <f t="shared" si="1"/>
        <v>107.68139908482124</v>
      </c>
    </row>
    <row r="56" spans="1:8" x14ac:dyDescent="0.25">
      <c r="A56" s="6"/>
      <c r="B56" s="6"/>
      <c r="C56" s="6"/>
      <c r="D56" s="6">
        <v>0</v>
      </c>
      <c r="E56" s="29"/>
      <c r="F56" s="29"/>
      <c r="G56" s="29">
        <v>0</v>
      </c>
      <c r="H56" s="24">
        <v>0</v>
      </c>
    </row>
    <row r="57" spans="1:8" ht="22.5" customHeight="1" x14ac:dyDescent="0.3">
      <c r="A57" s="6"/>
      <c r="B57" s="20" t="s">
        <v>72</v>
      </c>
      <c r="C57" s="42">
        <v>3014056</v>
      </c>
      <c r="D57" s="25">
        <v>6278999</v>
      </c>
      <c r="E57" s="34">
        <f t="shared" ref="E57" si="3">E55+E56</f>
        <v>6809046</v>
      </c>
      <c r="F57" s="34">
        <v>3245577.67</v>
      </c>
      <c r="G57" s="29">
        <f t="shared" si="0"/>
        <v>47.665674016594984</v>
      </c>
      <c r="H57" s="24">
        <f t="shared" si="1"/>
        <v>107.68139908482124</v>
      </c>
    </row>
    <row r="58" spans="1:8" x14ac:dyDescent="0.25">
      <c r="E58" s="35"/>
      <c r="F58" s="35"/>
      <c r="G58" s="45"/>
      <c r="H58" s="47"/>
    </row>
    <row r="59" spans="1:8" s="5" customFormat="1" ht="18.75" x14ac:dyDescent="0.3">
      <c r="A59" s="5" t="s">
        <v>24</v>
      </c>
      <c r="E59" s="36"/>
      <c r="F59" s="36"/>
      <c r="G59" s="46"/>
      <c r="H59" s="48"/>
    </row>
    <row r="60" spans="1:8" x14ac:dyDescent="0.25">
      <c r="A60" s="6">
        <v>3111</v>
      </c>
      <c r="B60" s="6" t="s">
        <v>25</v>
      </c>
      <c r="C60" s="24">
        <v>2005280</v>
      </c>
      <c r="D60" s="7">
        <v>4279722</v>
      </c>
      <c r="E60" s="29">
        <v>4518200</v>
      </c>
      <c r="F60" s="29">
        <v>2095888.85</v>
      </c>
      <c r="G60" s="29">
        <f t="shared" si="0"/>
        <v>46.387695321145586</v>
      </c>
      <c r="H60" s="24">
        <f t="shared" si="1"/>
        <v>104.51851362403255</v>
      </c>
    </row>
    <row r="61" spans="1:8" s="2" customFormat="1" x14ac:dyDescent="0.25">
      <c r="A61" s="8">
        <v>311</v>
      </c>
      <c r="B61" s="8" t="s">
        <v>26</v>
      </c>
      <c r="C61" s="39">
        <v>2005280</v>
      </c>
      <c r="D61" s="9">
        <v>4279722</v>
      </c>
      <c r="E61" s="30">
        <v>4518200</v>
      </c>
      <c r="F61" s="30">
        <v>2095888.85</v>
      </c>
      <c r="G61" s="29">
        <f t="shared" si="0"/>
        <v>46.387695321145586</v>
      </c>
      <c r="H61" s="24">
        <f t="shared" si="1"/>
        <v>104.51851362403255</v>
      </c>
    </row>
    <row r="62" spans="1:8" x14ac:dyDescent="0.25">
      <c r="A62" s="6">
        <v>3121</v>
      </c>
      <c r="B62" s="6" t="s">
        <v>55</v>
      </c>
      <c r="C62" s="24">
        <v>46779</v>
      </c>
      <c r="D62" s="7">
        <v>240000</v>
      </c>
      <c r="E62" s="29">
        <v>284100</v>
      </c>
      <c r="F62" s="29">
        <v>124591.09</v>
      </c>
      <c r="G62" s="29">
        <f t="shared" si="0"/>
        <v>43.854660330869407</v>
      </c>
      <c r="H62" s="24">
        <f t="shared" si="1"/>
        <v>266.33978922165926</v>
      </c>
    </row>
    <row r="63" spans="1:8" s="2" customFormat="1" x14ac:dyDescent="0.25">
      <c r="A63" s="8">
        <v>312</v>
      </c>
      <c r="B63" s="8" t="s">
        <v>56</v>
      </c>
      <c r="C63" s="39">
        <v>46779</v>
      </c>
      <c r="D63" s="9">
        <f t="shared" ref="D63" si="4">D62</f>
        <v>240000</v>
      </c>
      <c r="E63" s="30">
        <v>284100</v>
      </c>
      <c r="F63" s="30">
        <v>124591.09</v>
      </c>
      <c r="G63" s="29">
        <f t="shared" si="0"/>
        <v>43.854660330869407</v>
      </c>
      <c r="H63" s="24">
        <f t="shared" si="1"/>
        <v>266.33978922165926</v>
      </c>
    </row>
    <row r="64" spans="1:8" x14ac:dyDescent="0.25">
      <c r="A64" s="6">
        <v>3132</v>
      </c>
      <c r="B64" s="6" t="s">
        <v>58</v>
      </c>
      <c r="C64" s="24">
        <v>332932</v>
      </c>
      <c r="D64" s="7">
        <v>706154</v>
      </c>
      <c r="E64" s="29">
        <v>745513</v>
      </c>
      <c r="F64" s="29">
        <v>346395.04</v>
      </c>
      <c r="G64" s="29">
        <f t="shared" si="0"/>
        <v>46.463983860777738</v>
      </c>
      <c r="H64" s="24">
        <f t="shared" si="1"/>
        <v>104.04378071197722</v>
      </c>
    </row>
    <row r="65" spans="1:20" x14ac:dyDescent="0.25">
      <c r="A65" s="6">
        <v>3133</v>
      </c>
      <c r="B65" s="6" t="s">
        <v>59</v>
      </c>
      <c r="C65" s="6">
        <v>123</v>
      </c>
      <c r="D65" s="7">
        <v>0</v>
      </c>
      <c r="E65" s="29">
        <v>34</v>
      </c>
      <c r="F65" s="29">
        <v>0</v>
      </c>
      <c r="G65" s="29">
        <f t="shared" si="0"/>
        <v>0</v>
      </c>
      <c r="H65" s="24">
        <f t="shared" si="1"/>
        <v>0</v>
      </c>
    </row>
    <row r="66" spans="1:20" s="2" customFormat="1" x14ac:dyDescent="0.25">
      <c r="A66" s="8">
        <v>313</v>
      </c>
      <c r="B66" s="8" t="s">
        <v>57</v>
      </c>
      <c r="C66" s="39">
        <v>333055</v>
      </c>
      <c r="D66" s="9">
        <f>D64+D65</f>
        <v>706154</v>
      </c>
      <c r="E66" s="30">
        <f>E64+E65</f>
        <v>745547</v>
      </c>
      <c r="F66" s="30">
        <v>346395.04</v>
      </c>
      <c r="G66" s="29">
        <f t="shared" si="0"/>
        <v>46.461864912607787</v>
      </c>
      <c r="H66" s="24">
        <f t="shared" si="1"/>
        <v>104.00535647265465</v>
      </c>
    </row>
    <row r="67" spans="1:20" s="3" customFormat="1" ht="15.75" x14ac:dyDescent="0.25">
      <c r="A67" s="10">
        <v>31</v>
      </c>
      <c r="B67" s="10" t="s">
        <v>31</v>
      </c>
      <c r="C67" s="38">
        <v>2459264</v>
      </c>
      <c r="D67" s="11">
        <f>D61+D66+D63</f>
        <v>5225876</v>
      </c>
      <c r="E67" s="31">
        <f t="shared" ref="E67" si="5">E61+E66+E63</f>
        <v>5547847</v>
      </c>
      <c r="F67" s="31">
        <v>2652698.85</v>
      </c>
      <c r="G67" s="29">
        <f t="shared" si="0"/>
        <v>47.814924420230049</v>
      </c>
      <c r="H67" s="24">
        <f t="shared" si="1"/>
        <v>107.86555855735701</v>
      </c>
    </row>
    <row r="68" spans="1:20" x14ac:dyDescent="0.25">
      <c r="A68" s="6">
        <v>3211</v>
      </c>
      <c r="B68" s="6" t="s">
        <v>27</v>
      </c>
      <c r="C68" s="24">
        <v>5388</v>
      </c>
      <c r="D68" s="7">
        <v>12000</v>
      </c>
      <c r="E68" s="29">
        <v>12108</v>
      </c>
      <c r="F68" s="29">
        <v>7095.34</v>
      </c>
      <c r="G68" s="29">
        <f t="shared" si="0"/>
        <v>58.600429468120254</v>
      </c>
      <c r="H68" s="24">
        <f t="shared" si="1"/>
        <v>131.68782479584263</v>
      </c>
    </row>
    <row r="69" spans="1:20" x14ac:dyDescent="0.25">
      <c r="A69" s="6">
        <v>3212</v>
      </c>
      <c r="B69" s="6" t="s">
        <v>28</v>
      </c>
      <c r="C69" s="24">
        <v>115718</v>
      </c>
      <c r="D69" s="7">
        <v>282800</v>
      </c>
      <c r="E69" s="29">
        <v>244050</v>
      </c>
      <c r="F69" s="29">
        <v>130874.65</v>
      </c>
      <c r="G69" s="29">
        <f t="shared" si="0"/>
        <v>53.626162671583685</v>
      </c>
      <c r="H69" s="24">
        <f t="shared" si="1"/>
        <v>113.09791907914067</v>
      </c>
    </row>
    <row r="70" spans="1:20" x14ac:dyDescent="0.25">
      <c r="A70" s="6">
        <v>3213</v>
      </c>
      <c r="B70" s="6" t="s">
        <v>29</v>
      </c>
      <c r="C70" s="6">
        <v>0</v>
      </c>
      <c r="D70" s="7">
        <v>550</v>
      </c>
      <c r="E70" s="29">
        <v>500</v>
      </c>
      <c r="F70" s="29">
        <v>0</v>
      </c>
      <c r="G70" s="29">
        <v>0</v>
      </c>
      <c r="H70" s="24">
        <v>0</v>
      </c>
    </row>
    <row r="71" spans="1:20" s="2" customFormat="1" x14ac:dyDescent="0.25">
      <c r="A71" s="8">
        <v>321</v>
      </c>
      <c r="B71" s="8" t="s">
        <v>30</v>
      </c>
      <c r="C71" s="39">
        <v>121106</v>
      </c>
      <c r="D71" s="9">
        <v>295350</v>
      </c>
      <c r="E71" s="30">
        <f t="shared" ref="E71" si="6">E68+E69+E70</f>
        <v>256658</v>
      </c>
      <c r="F71" s="30">
        <v>137969.99</v>
      </c>
      <c r="G71" s="29">
        <f t="shared" si="0"/>
        <v>53.75635670814858</v>
      </c>
      <c r="H71" s="24">
        <f t="shared" si="1"/>
        <v>113.92498307268013</v>
      </c>
      <c r="S71"/>
      <c r="T71"/>
    </row>
    <row r="72" spans="1:20" x14ac:dyDescent="0.25">
      <c r="A72" s="6">
        <v>3221</v>
      </c>
      <c r="B72" s="6" t="s">
        <v>60</v>
      </c>
      <c r="C72" s="24">
        <v>28714</v>
      </c>
      <c r="D72" s="7">
        <v>45400</v>
      </c>
      <c r="E72" s="29">
        <v>68204</v>
      </c>
      <c r="F72" s="29">
        <v>28091.17</v>
      </c>
      <c r="G72" s="29">
        <f t="shared" si="0"/>
        <v>41.186983168142625</v>
      </c>
      <c r="H72" s="24">
        <f t="shared" si="1"/>
        <v>97.830918715609101</v>
      </c>
      <c r="S72" s="2"/>
      <c r="T72" s="2"/>
    </row>
    <row r="73" spans="1:20" x14ac:dyDescent="0.25">
      <c r="A73" s="6">
        <v>3222</v>
      </c>
      <c r="B73" s="6" t="s">
        <v>32</v>
      </c>
      <c r="C73" s="24">
        <v>107601</v>
      </c>
      <c r="D73" s="7">
        <v>204381</v>
      </c>
      <c r="E73" s="29">
        <v>203381</v>
      </c>
      <c r="F73" s="29">
        <v>119825.59</v>
      </c>
      <c r="G73" s="29">
        <f t="shared" ref="G73:G113" si="7">F73/E73*100</f>
        <v>58.916806388010677</v>
      </c>
      <c r="H73" s="24">
        <f t="shared" ref="H73:H113" si="8">F73/C73*100</f>
        <v>111.36103753682588</v>
      </c>
    </row>
    <row r="74" spans="1:20" x14ac:dyDescent="0.25">
      <c r="A74" s="6">
        <v>3223</v>
      </c>
      <c r="B74" s="6" t="s">
        <v>33</v>
      </c>
      <c r="C74" s="24">
        <v>68823</v>
      </c>
      <c r="D74" s="7">
        <v>100800</v>
      </c>
      <c r="E74" s="29">
        <v>97300</v>
      </c>
      <c r="F74" s="29">
        <v>62927.25</v>
      </c>
      <c r="G74" s="29">
        <f t="shared" si="7"/>
        <v>64.673432682425485</v>
      </c>
      <c r="H74" s="24">
        <f t="shared" si="8"/>
        <v>91.433459744562143</v>
      </c>
    </row>
    <row r="75" spans="1:20" x14ac:dyDescent="0.25">
      <c r="A75" s="6">
        <v>3224</v>
      </c>
      <c r="B75" s="6" t="s">
        <v>34</v>
      </c>
      <c r="C75" s="24">
        <v>4624</v>
      </c>
      <c r="D75" s="7">
        <v>8494</v>
      </c>
      <c r="E75" s="29">
        <v>30661</v>
      </c>
      <c r="F75" s="29">
        <v>10326.84</v>
      </c>
      <c r="G75" s="29">
        <f t="shared" si="7"/>
        <v>33.68070186882359</v>
      </c>
      <c r="H75" s="24">
        <f t="shared" si="8"/>
        <v>223.33131487889273</v>
      </c>
    </row>
    <row r="76" spans="1:20" x14ac:dyDescent="0.25">
      <c r="A76" s="6">
        <v>3225</v>
      </c>
      <c r="B76" s="6" t="s">
        <v>35</v>
      </c>
      <c r="C76" s="24">
        <v>2400</v>
      </c>
      <c r="D76" s="7">
        <v>3000</v>
      </c>
      <c r="E76" s="29">
        <v>8030</v>
      </c>
      <c r="F76" s="29">
        <v>1561.23</v>
      </c>
      <c r="G76" s="29">
        <f t="shared" si="7"/>
        <v>19.442465753424656</v>
      </c>
      <c r="H76" s="24">
        <f t="shared" si="8"/>
        <v>65.05125000000001</v>
      </c>
    </row>
    <row r="77" spans="1:20" x14ac:dyDescent="0.25">
      <c r="A77" s="6">
        <v>3227</v>
      </c>
      <c r="B77" s="6" t="s">
        <v>66</v>
      </c>
      <c r="C77" s="6">
        <v>169</v>
      </c>
      <c r="D77" s="7">
        <v>2569</v>
      </c>
      <c r="E77" s="29">
        <v>2141</v>
      </c>
      <c r="F77" s="29">
        <v>0</v>
      </c>
      <c r="G77" s="29">
        <f t="shared" si="7"/>
        <v>0</v>
      </c>
      <c r="H77" s="24">
        <f t="shared" si="8"/>
        <v>0</v>
      </c>
    </row>
    <row r="78" spans="1:20" s="2" customFormat="1" x14ac:dyDescent="0.25">
      <c r="A78" s="8">
        <v>322</v>
      </c>
      <c r="B78" s="8" t="s">
        <v>37</v>
      </c>
      <c r="C78" s="9">
        <v>212331</v>
      </c>
      <c r="D78" s="8">
        <f t="shared" ref="D78:E78" si="9">SUM(D72:D77)</f>
        <v>364644</v>
      </c>
      <c r="E78" s="30">
        <f t="shared" si="9"/>
        <v>409717</v>
      </c>
      <c r="F78" s="30">
        <v>222732.08</v>
      </c>
      <c r="G78" s="29">
        <f t="shared" si="7"/>
        <v>54.362420890517107</v>
      </c>
      <c r="H78" s="24">
        <f t="shared" si="8"/>
        <v>104.8985216478046</v>
      </c>
    </row>
    <row r="79" spans="1:20" x14ac:dyDescent="0.25">
      <c r="A79" s="6">
        <v>3231</v>
      </c>
      <c r="B79" s="6" t="s">
        <v>38</v>
      </c>
      <c r="C79" s="24">
        <v>13115</v>
      </c>
      <c r="D79" s="7">
        <v>14700</v>
      </c>
      <c r="E79" s="29">
        <v>12200</v>
      </c>
      <c r="F79" s="29">
        <v>4432.76</v>
      </c>
      <c r="G79" s="29">
        <f t="shared" si="7"/>
        <v>36.334098360655744</v>
      </c>
      <c r="H79" s="24">
        <f t="shared" si="8"/>
        <v>33.799161265726269</v>
      </c>
    </row>
    <row r="80" spans="1:20" x14ac:dyDescent="0.25">
      <c r="A80" s="6">
        <v>3232</v>
      </c>
      <c r="B80" s="6" t="s">
        <v>39</v>
      </c>
      <c r="C80" s="24">
        <v>61546</v>
      </c>
      <c r="D80" s="7">
        <v>13700</v>
      </c>
      <c r="E80" s="29">
        <v>62764</v>
      </c>
      <c r="F80" s="29">
        <v>49471.54</v>
      </c>
      <c r="G80" s="29">
        <f t="shared" si="7"/>
        <v>78.821521891530182</v>
      </c>
      <c r="H80" s="24">
        <f t="shared" si="8"/>
        <v>80.381405777792224</v>
      </c>
    </row>
    <row r="81" spans="1:8" x14ac:dyDescent="0.25">
      <c r="A81" s="6">
        <v>3233</v>
      </c>
      <c r="B81" s="6" t="s">
        <v>86</v>
      </c>
      <c r="C81" s="24">
        <v>4209</v>
      </c>
      <c r="D81" s="7">
        <v>0</v>
      </c>
      <c r="E81" s="29"/>
      <c r="F81" s="29"/>
      <c r="G81" s="29">
        <v>0</v>
      </c>
      <c r="H81" s="24">
        <f t="shared" si="8"/>
        <v>0</v>
      </c>
    </row>
    <row r="82" spans="1:8" x14ac:dyDescent="0.25">
      <c r="A82" s="6">
        <v>3234</v>
      </c>
      <c r="B82" s="6" t="s">
        <v>40</v>
      </c>
      <c r="C82" s="24">
        <v>15811</v>
      </c>
      <c r="D82" s="7">
        <v>22000</v>
      </c>
      <c r="E82" s="29">
        <v>28572</v>
      </c>
      <c r="F82" s="29">
        <v>24166.400000000001</v>
      </c>
      <c r="G82" s="29">
        <f t="shared" si="7"/>
        <v>84.580708385832295</v>
      </c>
      <c r="H82" s="24">
        <f t="shared" si="8"/>
        <v>152.84548731895518</v>
      </c>
    </row>
    <row r="83" spans="1:8" x14ac:dyDescent="0.25">
      <c r="A83" s="6">
        <v>3235</v>
      </c>
      <c r="B83" s="6" t="s">
        <v>73</v>
      </c>
      <c r="C83" s="6">
        <v>0</v>
      </c>
      <c r="D83" s="7">
        <v>0</v>
      </c>
      <c r="E83" s="44">
        <v>0</v>
      </c>
      <c r="F83" s="29"/>
      <c r="G83" s="29">
        <v>0</v>
      </c>
      <c r="H83" s="24">
        <v>0</v>
      </c>
    </row>
    <row r="84" spans="1:8" x14ac:dyDescent="0.25">
      <c r="A84" s="6">
        <v>3236</v>
      </c>
      <c r="B84" s="6" t="s">
        <v>36</v>
      </c>
      <c r="C84" s="24">
        <v>14329</v>
      </c>
      <c r="D84" s="7">
        <v>16400</v>
      </c>
      <c r="E84" s="29">
        <v>14600</v>
      </c>
      <c r="F84" s="29">
        <v>7811.15</v>
      </c>
      <c r="G84" s="29">
        <f t="shared" si="7"/>
        <v>53.501027397260273</v>
      </c>
      <c r="H84" s="24">
        <f t="shared" si="8"/>
        <v>54.512875985763131</v>
      </c>
    </row>
    <row r="85" spans="1:8" x14ac:dyDescent="0.25">
      <c r="A85" s="6">
        <v>3237</v>
      </c>
      <c r="B85" s="6" t="s">
        <v>74</v>
      </c>
      <c r="C85" s="24">
        <v>15949</v>
      </c>
      <c r="D85" s="7">
        <v>18170</v>
      </c>
      <c r="E85" s="29">
        <v>18170</v>
      </c>
      <c r="F85" s="29">
        <v>7320</v>
      </c>
      <c r="G85" s="29">
        <f t="shared" si="7"/>
        <v>40.286186020913597</v>
      </c>
      <c r="H85" s="24">
        <f t="shared" si="8"/>
        <v>45.896294438522787</v>
      </c>
    </row>
    <row r="86" spans="1:8" x14ac:dyDescent="0.25">
      <c r="A86" s="6">
        <v>3238</v>
      </c>
      <c r="B86" s="6" t="s">
        <v>61</v>
      </c>
      <c r="C86" s="24">
        <v>5987</v>
      </c>
      <c r="D86" s="7">
        <v>13000</v>
      </c>
      <c r="E86" s="29">
        <v>13000</v>
      </c>
      <c r="F86" s="29">
        <v>5975.9</v>
      </c>
      <c r="G86" s="29">
        <f t="shared" si="7"/>
        <v>45.968461538461533</v>
      </c>
      <c r="H86" s="24">
        <f t="shared" si="8"/>
        <v>99.81459829630866</v>
      </c>
    </row>
    <row r="87" spans="1:8" x14ac:dyDescent="0.25">
      <c r="A87" s="6">
        <v>3239</v>
      </c>
      <c r="B87" s="6" t="s">
        <v>62</v>
      </c>
      <c r="C87" s="6">
        <v>4060</v>
      </c>
      <c r="D87" s="7">
        <v>3300</v>
      </c>
      <c r="E87" s="29">
        <v>21632</v>
      </c>
      <c r="F87" s="29">
        <v>5456.25</v>
      </c>
      <c r="G87" s="29">
        <f t="shared" si="7"/>
        <v>25.223049186390533</v>
      </c>
      <c r="H87" s="24">
        <f t="shared" si="8"/>
        <v>134.39039408866995</v>
      </c>
    </row>
    <row r="88" spans="1:8" s="2" customFormat="1" x14ac:dyDescent="0.25">
      <c r="A88" s="8">
        <v>323</v>
      </c>
      <c r="B88" s="8" t="s">
        <v>41</v>
      </c>
      <c r="C88" s="39">
        <v>135006</v>
      </c>
      <c r="D88" s="8">
        <f t="shared" ref="D88:E88" si="10">SUM(D79:D87)</f>
        <v>101270</v>
      </c>
      <c r="E88" s="30">
        <f t="shared" si="10"/>
        <v>170938</v>
      </c>
      <c r="F88" s="30">
        <v>104634</v>
      </c>
      <c r="G88" s="29">
        <f t="shared" si="7"/>
        <v>61.211667388175826</v>
      </c>
      <c r="H88" s="24">
        <f t="shared" si="8"/>
        <v>77.503222079018713</v>
      </c>
    </row>
    <row r="89" spans="1:8" s="2" customFormat="1" x14ac:dyDescent="0.25">
      <c r="A89" s="17">
        <v>3241</v>
      </c>
      <c r="B89" s="17" t="s">
        <v>81</v>
      </c>
      <c r="C89" s="17">
        <v>0</v>
      </c>
      <c r="D89" s="17">
        <v>0</v>
      </c>
      <c r="E89" s="29">
        <v>0</v>
      </c>
      <c r="F89" s="29">
        <v>0</v>
      </c>
      <c r="G89" s="29">
        <v>0</v>
      </c>
      <c r="H89" s="24">
        <v>0</v>
      </c>
    </row>
    <row r="90" spans="1:8" s="2" customFormat="1" x14ac:dyDescent="0.25">
      <c r="A90" s="8">
        <v>324</v>
      </c>
      <c r="B90" s="8" t="s">
        <v>81</v>
      </c>
      <c r="C90" s="8"/>
      <c r="D90" s="8"/>
      <c r="E90" s="30">
        <v>0</v>
      </c>
      <c r="F90" s="30"/>
      <c r="G90" s="29">
        <v>0</v>
      </c>
      <c r="H90" s="24">
        <v>0</v>
      </c>
    </row>
    <row r="91" spans="1:8" x14ac:dyDescent="0.25">
      <c r="A91" s="6">
        <v>3292</v>
      </c>
      <c r="B91" s="6" t="s">
        <v>42</v>
      </c>
      <c r="C91" s="24">
        <v>2970</v>
      </c>
      <c r="D91" s="7">
        <v>8000</v>
      </c>
      <c r="E91" s="29">
        <v>7000</v>
      </c>
      <c r="F91" s="29">
        <v>3015</v>
      </c>
      <c r="G91" s="29">
        <f t="shared" si="7"/>
        <v>43.071428571428569</v>
      </c>
      <c r="H91" s="24">
        <f t="shared" si="8"/>
        <v>101.51515151515152</v>
      </c>
    </row>
    <row r="92" spans="1:8" x14ac:dyDescent="0.25">
      <c r="A92" s="6">
        <v>3293</v>
      </c>
      <c r="B92" s="6" t="s">
        <v>43</v>
      </c>
      <c r="C92" s="24">
        <v>1327</v>
      </c>
      <c r="D92" s="7">
        <v>1500</v>
      </c>
      <c r="E92" s="29">
        <v>1955</v>
      </c>
      <c r="F92" s="29">
        <v>1155.79</v>
      </c>
      <c r="G92" s="29">
        <f t="shared" si="7"/>
        <v>59.119693094629156</v>
      </c>
      <c r="H92" s="24">
        <f t="shared" si="8"/>
        <v>87.097965335342877</v>
      </c>
    </row>
    <row r="93" spans="1:8" x14ac:dyDescent="0.25">
      <c r="A93" s="6">
        <v>3294</v>
      </c>
      <c r="B93" s="6" t="s">
        <v>111</v>
      </c>
      <c r="C93" s="24">
        <v>0</v>
      </c>
      <c r="D93" s="7">
        <v>0</v>
      </c>
      <c r="E93" s="29">
        <v>0</v>
      </c>
      <c r="F93" s="29">
        <v>100</v>
      </c>
      <c r="G93" s="29">
        <v>0</v>
      </c>
      <c r="H93" s="24">
        <v>0</v>
      </c>
    </row>
    <row r="94" spans="1:8" x14ac:dyDescent="0.25">
      <c r="A94" s="6">
        <v>3295</v>
      </c>
      <c r="B94" s="6" t="s">
        <v>44</v>
      </c>
      <c r="C94" s="24">
        <v>5775</v>
      </c>
      <c r="D94" s="7">
        <v>12700</v>
      </c>
      <c r="E94" s="29">
        <v>13962</v>
      </c>
      <c r="F94" s="29">
        <v>6475</v>
      </c>
      <c r="G94" s="29">
        <f t="shared" si="7"/>
        <v>46.375877381463972</v>
      </c>
      <c r="H94" s="24">
        <v>0</v>
      </c>
    </row>
    <row r="95" spans="1:8" x14ac:dyDescent="0.25">
      <c r="A95" s="6">
        <v>3296</v>
      </c>
      <c r="B95" s="6" t="s">
        <v>87</v>
      </c>
      <c r="C95" s="6">
        <v>2250</v>
      </c>
      <c r="D95" s="7"/>
      <c r="E95" s="29">
        <v>0</v>
      </c>
      <c r="F95" s="29">
        <v>125</v>
      </c>
      <c r="G95" s="29">
        <v>0</v>
      </c>
      <c r="H95" s="24">
        <f t="shared" si="8"/>
        <v>5.5555555555555554</v>
      </c>
    </row>
    <row r="96" spans="1:8" x14ac:dyDescent="0.25">
      <c r="A96" s="6">
        <v>3299</v>
      </c>
      <c r="B96" s="6" t="s">
        <v>63</v>
      </c>
      <c r="C96" s="6">
        <v>17034</v>
      </c>
      <c r="D96" s="7">
        <v>49659</v>
      </c>
      <c r="E96" s="29">
        <v>47150</v>
      </c>
      <c r="F96" s="29">
        <v>17466.25</v>
      </c>
      <c r="G96" s="29">
        <f t="shared" si="7"/>
        <v>37.044008483563097</v>
      </c>
      <c r="H96" s="24">
        <f t="shared" si="8"/>
        <v>102.53757191499355</v>
      </c>
    </row>
    <row r="97" spans="1:8" s="2" customFormat="1" x14ac:dyDescent="0.25">
      <c r="A97" s="8">
        <v>329</v>
      </c>
      <c r="B97" s="8" t="s">
        <v>45</v>
      </c>
      <c r="C97" s="39">
        <v>29356</v>
      </c>
      <c r="D97" s="8">
        <f t="shared" ref="D97:E97" si="11">SUM(D91:D96)</f>
        <v>71859</v>
      </c>
      <c r="E97" s="30">
        <f t="shared" si="11"/>
        <v>70067</v>
      </c>
      <c r="F97" s="30">
        <v>28337.040000000001</v>
      </c>
      <c r="G97" s="29">
        <f t="shared" si="7"/>
        <v>40.442776199922932</v>
      </c>
      <c r="H97" s="24">
        <f t="shared" si="8"/>
        <v>96.528954898487541</v>
      </c>
    </row>
    <row r="98" spans="1:8" s="3" customFormat="1" ht="15.75" x14ac:dyDescent="0.25">
      <c r="A98" s="10">
        <v>32</v>
      </c>
      <c r="B98" s="10" t="s">
        <v>46</v>
      </c>
      <c r="C98" s="38">
        <v>497799</v>
      </c>
      <c r="D98" s="31">
        <v>833123</v>
      </c>
      <c r="E98" s="31">
        <v>907380</v>
      </c>
      <c r="F98" s="31">
        <v>493673.11</v>
      </c>
      <c r="G98" s="29">
        <f t="shared" si="7"/>
        <v>54.40643501069011</v>
      </c>
      <c r="H98" s="24">
        <f t="shared" si="8"/>
        <v>99.171173505772401</v>
      </c>
    </row>
    <row r="99" spans="1:8" x14ac:dyDescent="0.25">
      <c r="A99" s="6">
        <v>3431</v>
      </c>
      <c r="B99" s="6" t="s">
        <v>47</v>
      </c>
      <c r="C99" s="29">
        <v>2077</v>
      </c>
      <c r="D99" s="29">
        <v>2800</v>
      </c>
      <c r="E99" s="29">
        <v>2800</v>
      </c>
      <c r="F99" s="29">
        <v>2810.48</v>
      </c>
      <c r="G99" s="29">
        <f t="shared" si="7"/>
        <v>100.3742857142857</v>
      </c>
      <c r="H99" s="24">
        <f t="shared" si="8"/>
        <v>135.31439576311988</v>
      </c>
    </row>
    <row r="100" spans="1:8" x14ac:dyDescent="0.25">
      <c r="A100" s="6">
        <v>3433</v>
      </c>
      <c r="B100" s="6" t="s">
        <v>88</v>
      </c>
      <c r="C100" s="29">
        <v>2544</v>
      </c>
      <c r="D100" s="7"/>
      <c r="E100" s="29">
        <v>762</v>
      </c>
      <c r="F100" s="29">
        <v>0.8</v>
      </c>
      <c r="G100" s="29">
        <f t="shared" si="7"/>
        <v>0.10498687664041995</v>
      </c>
      <c r="H100" s="24">
        <f t="shared" si="8"/>
        <v>3.1446540880503152E-2</v>
      </c>
    </row>
    <row r="101" spans="1:8" s="2" customFormat="1" x14ac:dyDescent="0.25">
      <c r="A101" s="8">
        <v>343</v>
      </c>
      <c r="B101" s="8" t="s">
        <v>48</v>
      </c>
      <c r="C101" s="30">
        <v>4621</v>
      </c>
      <c r="D101" s="30">
        <v>2800</v>
      </c>
      <c r="E101" s="30">
        <v>3562</v>
      </c>
      <c r="F101" s="30">
        <v>2811.28</v>
      </c>
      <c r="G101" s="29">
        <f t="shared" si="7"/>
        <v>78.924199887703537</v>
      </c>
      <c r="H101" s="24">
        <f t="shared" si="8"/>
        <v>60.83704825795283</v>
      </c>
    </row>
    <row r="102" spans="1:8" s="3" customFormat="1" ht="15.75" x14ac:dyDescent="0.25">
      <c r="A102" s="10">
        <v>34</v>
      </c>
      <c r="B102" s="10" t="s">
        <v>49</v>
      </c>
      <c r="C102" s="31">
        <v>4621</v>
      </c>
      <c r="D102" s="11">
        <v>2800</v>
      </c>
      <c r="E102" s="31">
        <v>3562</v>
      </c>
      <c r="F102" s="31">
        <v>2811.28</v>
      </c>
      <c r="G102" s="29">
        <f t="shared" si="7"/>
        <v>78.924199887703537</v>
      </c>
      <c r="H102" s="24">
        <v>0</v>
      </c>
    </row>
    <row r="103" spans="1:8" s="19" customFormat="1" x14ac:dyDescent="0.25">
      <c r="A103" s="17">
        <v>3722</v>
      </c>
      <c r="B103" s="17" t="s">
        <v>69</v>
      </c>
      <c r="C103" s="17">
        <v>0</v>
      </c>
      <c r="D103" s="18">
        <v>174700</v>
      </c>
      <c r="E103" s="29">
        <v>174700</v>
      </c>
      <c r="F103" s="29">
        <v>592.75</v>
      </c>
      <c r="G103" s="29">
        <f t="shared" si="7"/>
        <v>0.33929593589009732</v>
      </c>
      <c r="H103" s="24">
        <v>0</v>
      </c>
    </row>
    <row r="104" spans="1:8" s="2" customFormat="1" x14ac:dyDescent="0.25">
      <c r="A104" s="8">
        <v>372</v>
      </c>
      <c r="B104" s="8" t="s">
        <v>70</v>
      </c>
      <c r="C104" s="8">
        <v>0</v>
      </c>
      <c r="D104" s="9">
        <v>174700</v>
      </c>
      <c r="E104" s="30">
        <v>174700</v>
      </c>
      <c r="F104" s="30">
        <v>592.75</v>
      </c>
      <c r="G104" s="29">
        <f t="shared" si="7"/>
        <v>0.33929593589009732</v>
      </c>
      <c r="H104" s="24">
        <v>0</v>
      </c>
    </row>
    <row r="105" spans="1:8" s="3" customFormat="1" ht="15.75" x14ac:dyDescent="0.25">
      <c r="A105" s="10">
        <v>37</v>
      </c>
      <c r="B105" s="10" t="s">
        <v>71</v>
      </c>
      <c r="C105" s="10">
        <v>0</v>
      </c>
      <c r="D105" s="11">
        <v>174700</v>
      </c>
      <c r="E105" s="31">
        <v>174700</v>
      </c>
      <c r="F105" s="31">
        <v>592.75</v>
      </c>
      <c r="G105" s="29">
        <f t="shared" si="7"/>
        <v>0.33929593589009732</v>
      </c>
      <c r="H105" s="24">
        <v>0</v>
      </c>
    </row>
    <row r="106" spans="1:8" s="4" customFormat="1" ht="18.75" x14ac:dyDescent="0.3">
      <c r="A106" s="12">
        <v>3</v>
      </c>
      <c r="B106" s="12" t="s">
        <v>50</v>
      </c>
      <c r="C106" s="33">
        <v>2961684</v>
      </c>
      <c r="D106" s="13">
        <f t="shared" ref="D106" si="12">D67+D98+D102+D105</f>
        <v>6236499</v>
      </c>
      <c r="E106" s="33">
        <v>6633489</v>
      </c>
      <c r="F106" s="33">
        <v>3149775.99</v>
      </c>
      <c r="G106" s="29">
        <f t="shared" si="7"/>
        <v>47.482945852476732</v>
      </c>
      <c r="H106" s="24">
        <v>0</v>
      </c>
    </row>
    <row r="107" spans="1:8" s="4" customFormat="1" ht="18.75" x14ac:dyDescent="0.3">
      <c r="A107" s="27">
        <v>42129</v>
      </c>
      <c r="B107" s="28" t="s">
        <v>103</v>
      </c>
      <c r="C107" s="28">
        <v>0</v>
      </c>
      <c r="D107" s="13">
        <v>0</v>
      </c>
      <c r="E107" s="37">
        <v>45334</v>
      </c>
      <c r="F107" s="37">
        <v>26070</v>
      </c>
      <c r="G107" s="29">
        <f t="shared" si="7"/>
        <v>57.50650725724622</v>
      </c>
      <c r="H107" s="24">
        <v>0</v>
      </c>
    </row>
    <row r="108" spans="1:8" x14ac:dyDescent="0.25">
      <c r="A108" s="6">
        <v>4227</v>
      </c>
      <c r="B108" s="6" t="s">
        <v>75</v>
      </c>
      <c r="C108" s="43">
        <v>40625</v>
      </c>
      <c r="D108" s="1">
        <v>10300</v>
      </c>
      <c r="E108" s="29">
        <v>98023</v>
      </c>
      <c r="F108" s="29">
        <v>14302.45</v>
      </c>
      <c r="G108" s="29">
        <f t="shared" si="7"/>
        <v>14.590912336900525</v>
      </c>
      <c r="H108" s="24">
        <f t="shared" si="8"/>
        <v>35.206030769230772</v>
      </c>
    </row>
    <row r="109" spans="1:8" s="2" customFormat="1" x14ac:dyDescent="0.25">
      <c r="A109" s="8">
        <v>422</v>
      </c>
      <c r="B109" s="8" t="s">
        <v>51</v>
      </c>
      <c r="C109" s="8">
        <v>40625</v>
      </c>
      <c r="D109" s="7">
        <v>10300</v>
      </c>
      <c r="E109" s="30">
        <v>98023</v>
      </c>
      <c r="F109" s="30">
        <v>14302.45</v>
      </c>
      <c r="G109" s="29">
        <f t="shared" si="7"/>
        <v>14.590912336900525</v>
      </c>
      <c r="H109" s="24">
        <f t="shared" si="8"/>
        <v>35.206030769230772</v>
      </c>
    </row>
    <row r="110" spans="1:8" s="2" customFormat="1" x14ac:dyDescent="0.25">
      <c r="A110" s="8">
        <v>4241</v>
      </c>
      <c r="B110" s="8" t="s">
        <v>52</v>
      </c>
      <c r="C110" s="8">
        <v>17616</v>
      </c>
      <c r="D110" s="9">
        <v>32200</v>
      </c>
      <c r="E110" s="30">
        <v>32200</v>
      </c>
      <c r="F110" s="30">
        <v>61.7</v>
      </c>
      <c r="G110" s="29">
        <f t="shared" si="7"/>
        <v>0.19161490683229815</v>
      </c>
      <c r="H110" s="24">
        <f t="shared" si="8"/>
        <v>0.35024977293369663</v>
      </c>
    </row>
    <row r="111" spans="1:8" s="3" customFormat="1" ht="15.75" x14ac:dyDescent="0.25">
      <c r="A111" s="10">
        <v>42</v>
      </c>
      <c r="B111" s="10" t="s">
        <v>76</v>
      </c>
      <c r="C111" s="10">
        <v>58241</v>
      </c>
      <c r="D111" s="11">
        <v>42500</v>
      </c>
      <c r="E111" s="31">
        <v>175557</v>
      </c>
      <c r="F111" s="31">
        <v>40434.15</v>
      </c>
      <c r="G111" s="29">
        <f t="shared" si="7"/>
        <v>23.031921256344091</v>
      </c>
      <c r="H111" s="24">
        <f t="shared" si="8"/>
        <v>69.425576483920253</v>
      </c>
    </row>
    <row r="112" spans="1:8" s="4" customFormat="1" ht="18.75" x14ac:dyDescent="0.3">
      <c r="A112" s="12">
        <v>4</v>
      </c>
      <c r="B112" s="12" t="s">
        <v>53</v>
      </c>
      <c r="C112" s="41">
        <v>58241</v>
      </c>
      <c r="D112" s="13">
        <v>42500</v>
      </c>
      <c r="E112" s="33">
        <v>175557</v>
      </c>
      <c r="F112" s="33">
        <v>40434.15</v>
      </c>
      <c r="G112" s="29">
        <f t="shared" si="7"/>
        <v>23.031921256344091</v>
      </c>
      <c r="H112" s="24">
        <f t="shared" si="8"/>
        <v>69.425576483920253</v>
      </c>
    </row>
    <row r="113" spans="1:8" s="4" customFormat="1" ht="18.75" x14ac:dyDescent="0.3">
      <c r="A113" s="12"/>
      <c r="B113" s="12" t="s">
        <v>54</v>
      </c>
      <c r="C113" s="41">
        <v>3019925</v>
      </c>
      <c r="D113" s="13">
        <f t="shared" ref="D113:E113" si="13">D106+D112</f>
        <v>6278999</v>
      </c>
      <c r="E113" s="33">
        <f t="shared" si="13"/>
        <v>6809046</v>
      </c>
      <c r="F113" s="33">
        <v>3190210.14</v>
      </c>
      <c r="G113" s="29">
        <f t="shared" si="7"/>
        <v>46.852527358458147</v>
      </c>
      <c r="H113" s="24">
        <f t="shared" si="8"/>
        <v>105.63872082915967</v>
      </c>
    </row>
    <row r="115" spans="1:8" x14ac:dyDescent="0.25">
      <c r="B115" t="s">
        <v>112</v>
      </c>
    </row>
    <row r="118" spans="1:8" x14ac:dyDescent="0.25">
      <c r="B118" t="s">
        <v>83</v>
      </c>
      <c r="H118"/>
    </row>
    <row r="119" spans="1:8" x14ac:dyDescent="0.25">
      <c r="B119" t="s">
        <v>84</v>
      </c>
      <c r="D119" t="s">
        <v>89</v>
      </c>
    </row>
  </sheetData>
  <mergeCells count="3">
    <mergeCell ref="A1:H1"/>
    <mergeCell ref="A2:H2"/>
    <mergeCell ref="A3:H3"/>
  </mergeCells>
  <pageMargins left="0.11811023622047245" right="0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Jasna</cp:lastModifiedBy>
  <cp:lastPrinted>2022-07-12T06:32:13Z</cp:lastPrinted>
  <dcterms:created xsi:type="dcterms:W3CDTF">2018-01-30T19:50:07Z</dcterms:created>
  <dcterms:modified xsi:type="dcterms:W3CDTF">2022-07-12T06:33:43Z</dcterms:modified>
</cp:coreProperties>
</file>